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pivotTables/pivotTable1.xml" ContentType="application/vnd.openxmlformats-officedocument.spreadsheetml.pivotTable+xml"/>
  <Override PartName="/xl/customProperty2.bin" ContentType="application/vnd.openxmlformats-officedocument.spreadsheetml.customProperty"/>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Greg\Documents\Admin\Training\2026\"/>
    </mc:Choice>
  </mc:AlternateContent>
  <xr:revisionPtr revIDLastSave="0" documentId="13_ncr:1_{50ED27D5-3D9A-4672-B766-0DC710CD9E27}" xr6:coauthVersionLast="47" xr6:coauthVersionMax="47" xr10:uidLastSave="{00000000-0000-0000-0000-000000000000}"/>
  <bookViews>
    <workbookView xWindow="28680" yWindow="-120" windowWidth="29040" windowHeight="15720" tabRatio="799" activeTab="5" xr2:uid="{CE642B6E-785A-46FD-BA41-95E580ADDC81}"/>
  </bookViews>
  <sheets>
    <sheet name="Summary" sheetId="18" r:id="rId1"/>
    <sheet name="Options Granted" sheetId="9" r:id="rId2"/>
    <sheet name="Broker Warrant" sheetId="19" r:id="rId3"/>
    <sheet name="BoD Resolutions_Options" sheetId="10" r:id="rId4"/>
    <sheet name="Note 11 Check_Stock Options" sheetId="17" r:id="rId5"/>
    <sheet name="Note Check_Options Warrants" sheetId="20" r:id="rId6"/>
    <sheet name="Sources =&gt;" sheetId="14" r:id="rId7"/>
    <sheet name="CODE.CN_For Volatility" sheetId="11" r:id="rId8"/>
    <sheet name="PBC =&gt;" sheetId="16" r:id="rId9"/>
    <sheet name="Volatility" sheetId="13"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123Graph_ACurrent" hidden="1">[1]Inventories!$A$4:$A$9</definedName>
    <definedName name="__123Graph_BCurrent" hidden="1">[1]Inventories!$B$4:$B$9</definedName>
    <definedName name="__123Graph_CCurrent" hidden="1">[1]Inventories!$C$4:$C$9</definedName>
    <definedName name="__123Graph_DCurrent" hidden="1">[1]Inventories!$D$4:$D$9</definedName>
    <definedName name="__123Graph_ECurrent" hidden="1">[1]Inventories!$E$4:$E$9</definedName>
    <definedName name="__123Graph_FCurrent" hidden="1">[1]Inventories!$F$4:$F$9</definedName>
    <definedName name="__FDS_HYPERLINK_TOGGLE_STATE__" hidden="1">"ON"</definedName>
    <definedName name="_2_0_Table2_" hidden="1">[2]MERGER!#REF!</definedName>
    <definedName name="_bdm.28F4E6F5F8264D079C09FFB78890AE77.edm" hidden="1">#REF!</definedName>
    <definedName name="_Dist_Values" hidden="1">#REF!</definedName>
    <definedName name="_Fill" hidden="1">#REF!</definedName>
    <definedName name="_xlnm._FilterDatabase" localSheetId="3" hidden="1">'BoD Resolutions_Options'!$A$3:$J$63</definedName>
    <definedName name="_xlnm._FilterDatabase" localSheetId="7" hidden="1">'CODE.CN_For Volatility'!$A$7:$D$2014</definedName>
    <definedName name="_xlnm._FilterDatabase" localSheetId="0" hidden="1">Summary!$A$20:$I$20</definedName>
    <definedName name="_Key1" hidden="1">[3]QTR!#REF!</definedName>
    <definedName name="_Order1" hidden="1">255</definedName>
    <definedName name="_Order2" hidden="1">255</definedName>
    <definedName name="_Sort" hidden="1">[1]UnadjBS!#REF!</definedName>
    <definedName name="_Table1_In1" hidden="1">#REF!</definedName>
    <definedName name="_Table1_Out" hidden="1">#REF!</definedName>
    <definedName name="_Table2_In1" hidden="1">#REF!</definedName>
    <definedName name="_Table2_Out" hidden="1">#REF!</definedName>
    <definedName name="AJE_17_Account">[4]AJE_17!$C:$C</definedName>
    <definedName name="AJE_17_Amount">[4]AJE_17!$G:$G</definedName>
    <definedName name="AJE_17_Number">[4]AJE_17!$B:$B</definedName>
    <definedName name="AJE_18_Account">[4]AJE_18!$C:$C</definedName>
    <definedName name="AJE_18_Amount">[4]AJE_18!$G:$G</definedName>
    <definedName name="AJE_18_Number">[4]AJE_18!$B:$B</definedName>
    <definedName name="AJE_19_Account">[4]AJE_19!$C:$C</definedName>
    <definedName name="AJE_19_Amount">[4]AJE_19!$G:$G</definedName>
    <definedName name="AJE_19_Number">[4]AJE_19!$B:$B</definedName>
    <definedName name="AS2DocOpenMode" hidden="1">"AS2DocumentEdit"</definedName>
    <definedName name="AS2HasNoAutoHeaderFooter" hidden="1">" "</definedName>
    <definedName name="AS2NamedRange" hidden="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f" localSheetId="2" hidden="1">{#N/A,#N/A,FALSE,"COMMON"}</definedName>
    <definedName name="asdf" hidden="1">{#N/A,#N/A,FALSE,"COMMON"}</definedName>
    <definedName name="BG_Del" hidden="1">15</definedName>
    <definedName name="BG_Ins" hidden="1">4</definedName>
    <definedName name="BG_Mod" hidden="1">6</definedName>
    <definedName name="ChangeRange" localSheetId="1" hidden="1">[5]!ChangeRange</definedName>
    <definedName name="ChangeRange" hidden="1">[5]!ChangeRange</definedName>
    <definedName name="CIQWBGuid" hidden="1">"2cd8126d-26c3-430c-b7fa-a069e3a1fc62"</definedName>
    <definedName name="Confirm" localSheetId="0">#REF!</definedName>
    <definedName name="Confirm">#REF!</definedName>
    <definedName name="ContentsHelp" localSheetId="1" hidden="1">[5]!ContentsHelp</definedName>
    <definedName name="ContentsHelp" hidden="1">[5]!ContentsHelp</definedName>
    <definedName name="CreateTable" localSheetId="1" hidden="1">[5]!CreateTable</definedName>
    <definedName name="CreateTable" hidden="1">[5]!CreateTable</definedName>
    <definedName name="DeleteRange" localSheetId="1" hidden="1">[5]!DeleteRange</definedName>
    <definedName name="DeleteRange" hidden="1">[5]!DeleteRange</definedName>
    <definedName name="DeleteTable" localSheetId="1" hidden="1">[5]!DeleteTable</definedName>
    <definedName name="DeleteTable" hidden="1">[5]!DeleteTable</definedName>
    <definedName name="DS_WorkbookId_a4301de4751045ae8ff41d2342eefe09_35605" localSheetId="8" hidden="1">"DsWorksheetID"</definedName>
    <definedName name="DS_WorkbookId_a4301de4751045ae8ff41d2342eefe09_64892" localSheetId="4" hidden="1">"DsWorksheetID"</definedName>
    <definedName name="DS_WorkbookId_a4301de4751045ae8ff41d2342eefe09_68490" localSheetId="9" hidden="1">"DsWorksheetID"</definedName>
    <definedName name="DS_WorkbookId_a4301de4751045ae8ff41d2342eefe09_92584" localSheetId="6" hidden="1">"DsWorksheetID"</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Y" hidden="1">"c102"</definedName>
    <definedName name="IQ_CAL_Y_EST" hidden="1">"c6797"</definedName>
    <definedName name="IQ_CAL_Y_EST_CIQ" hidden="1">"c6809"</definedName>
    <definedName name="IQ_CAL_Y_EST_CIQ_COL" hidden="1">"c11744"</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PCT_REV" hidden="1">"c19144"</definedName>
    <definedName name="IQ_CAPEX_STDDEV_EST" hidden="1">"c3522"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EST" hidden="1">"c1667"</definedName>
    <definedName name="IQ_CFPS_EST_REUT" hidden="1">"c3844"</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CIQ_COL" hidden="1">"c11579"</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"c1869"</definedName>
    <definedName name="IQ_EST_FFO_DIFF_CIQ_COL" hidden="1">"c11616"</definedName>
    <definedName name="IQ_EST_FFO_DIFF_REUT" hidden="1">"c3890"</definedName>
    <definedName name="IQ_EST_FFO_GROWTH_1YR" hidden="1">"c1770"</definedName>
    <definedName name="IQ_EST_FFO_GROWTH_1YR_CIQ_COL" hidden="1">"c11597"</definedName>
    <definedName name="IQ_EST_FFO_GROWTH_1YR_REUT" hidden="1">"c3874"</definedName>
    <definedName name="IQ_EST_FFO_GROWTH_2YR" hidden="1">"c1771"</definedName>
    <definedName name="IQ_EST_FFO_GROWTH_2YR_CIQ_COL" hidden="1">"c11598"</definedName>
    <definedName name="IQ_EST_FFO_GROWTH_2YR_REUT" hidden="1">"c3875"</definedName>
    <definedName name="IQ_EST_FFO_GROWTH_Q_1YR" hidden="1">"c1772"</definedName>
    <definedName name="IQ_EST_FFO_GROWTH_Q_1YR_CIQ_COL" hidden="1">"c11599"</definedName>
    <definedName name="IQ_EST_FFO_GROWTH_Q_1YR_REUT" hidden="1">"c3876"</definedName>
    <definedName name="IQ_EST_FFO_SEQ_GROWTH_Q" hidden="1">"c1773"</definedName>
    <definedName name="IQ_EST_FFO_SEQ_GROWTH_Q_CIQ_COL" hidden="1">"c11600"</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CIQ_COL" hidden="1">"c11629"</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ERIOD_ID" hidden="1">"c13923"</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EST_CIQ_COL" hidden="1">"c11617"</definedName>
    <definedName name="IQ_FFO_EST_REUT" hidden="1">"c3837"</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_COL" hidden="1">"c11624"</definedName>
    <definedName name="IQ_FFO_HIGH_EST_REUT" hidden="1">"c3839"</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_COL" hidden="1">"c11625"</definedName>
    <definedName name="IQ_FFO_LOW_EST_REUT" hidden="1">"c3840"</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_COL" hidden="1">"c11626"</definedName>
    <definedName name="IQ_FFO_MEDIAN_EST_REUT" hidden="1">"c3838"</definedName>
    <definedName name="IQ_FFO_NUM_EST" hidden="1">"c421"</definedName>
    <definedName name="IQ_FFO_NUM_EST_CIQ_COL" hidden="1">"c11627"</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ACT_OR_EST_CIQ_COL" hidden="1">"c11618"</definedName>
    <definedName name="IQ_FFO_SHARE_EST" hidden="1">"c4445"</definedName>
    <definedName name="IQ_FFO_SHARE_GUIDANCE" hidden="1">"c4447"</definedName>
    <definedName name="IQ_FFO_SHARE_GUIDANCE_CIQ" hidden="1">"c4976"</definedName>
    <definedName name="IQ_FFO_SHARE_GUIDANCE_CIQ_COL" hidden="1">"c11623"</definedName>
    <definedName name="IQ_FFO_SHARE_HIGH_EST" hidden="1">"c4448"</definedName>
    <definedName name="IQ_FFO_SHARE_HIGH_GUIDANCE" hidden="1">"c4203"</definedName>
    <definedName name="IQ_FFO_SHARE_HIGH_GUIDANCE_CIQ" hidden="1">"c4615"</definedName>
    <definedName name="IQ_FFO_SHARE_HIGH_GUIDANCE_CIQ_COL" hidden="1">"c11264"</definedName>
    <definedName name="IQ_FFO_SHARE_LOW_EST" hidden="1">"c4449"</definedName>
    <definedName name="IQ_FFO_SHARE_LOW_GUIDANCE" hidden="1">"c4243"</definedName>
    <definedName name="IQ_FFO_SHARE_LOW_GUIDANCE_CIQ" hidden="1">"c4655"</definedName>
    <definedName name="IQ_FFO_SHARE_LOW_GUIDANCE_CIQ_COL" hidden="1">"c11304"</definedName>
    <definedName name="IQ_FFO_SHARE_MEDIAN_EST" hidden="1">"c4450"</definedName>
    <definedName name="IQ_FFO_SHARE_NUM_EST" hidden="1">"c4451"</definedName>
    <definedName name="IQ_FFO_SHARE_STDDEV_EST" hidden="1">"c4452"</definedName>
    <definedName name="IQ_FFO_SHARES_BASIC" hidden="1">"c16185"</definedName>
    <definedName name="IQ_FFO_SHARES_DILUTED" hidden="1">"c16187"</definedName>
    <definedName name="IQ_FFO_STDDEV_EST" hidden="1">"c422"</definedName>
    <definedName name="IQ_FFO_STDDEV_EST_CIQ_COL" hidden="1">"c11628"</definedName>
    <definedName name="IQ_FFO_STDDEV_EST_REUT" hidden="1">"c3842"</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Y" hidden="1">"c441"</definedName>
    <definedName name="IQ_FISCAL_Y_EST" hidden="1">"c6795"</definedName>
    <definedName name="IQ_FISCAL_Y_EST_CIQ" hidden="1">"c6807"</definedName>
    <definedName name="IQ_FISCAL_Y_EST_CIQ_COL" hidden="1">"c11742"</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localSheetId="0" hidden="1">41666.7099189815</definedName>
    <definedName name="IQ_NAMES_REVISION_DATE_" hidden="1">41164.6876736111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EST" hidden="1">"c1723"</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39114.3986689815</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PIRED_DATE" hidden="1">"c2412"</definedName>
    <definedName name="IQ_TR_GROSS_OFFERING_AMT" hidden="1">"c2262"</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stOffset" hidden="1">1</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rrillPrintIt" localSheetId="1" hidden="1">[5]!MerrillPrintIt</definedName>
    <definedName name="MerrillPrintIt" hidden="1">[5]!MerrillPrintIt</definedName>
    <definedName name="Name1a">'[6]Library Procedures'!$L$6</definedName>
    <definedName name="Name1b">'[6]Library Procedures'!$L$7</definedName>
    <definedName name="Name1c">'[7]Library Procedures'!$K$10</definedName>
    <definedName name="Name1d">'[7]Library Procedures'!$K$11</definedName>
    <definedName name="Name2a">'[6]Library Procedures'!$L$19</definedName>
    <definedName name="Name2b">'[6]Library Procedures'!$L$20</definedName>
    <definedName name="Name3a">'[6]Library Procedures'!$L$28</definedName>
    <definedName name="Name3b">'[6]Library Procedures'!$L$29</definedName>
    <definedName name="Name3c">'[6]Library Procedures'!$L$38</definedName>
    <definedName name="Name3d">'[6]Library Procedures'!$L$39</definedName>
    <definedName name="Name4a">'[6]Library Procedures'!$L$60</definedName>
    <definedName name="NewRange" localSheetId="1" hidden="1">[5]!NewRange</definedName>
    <definedName name="NewRange" hidden="1">[5]!NewRange</definedName>
    <definedName name="NSProjectionMethodIndex">'[8]Non-Statistical Sampling Master'!$C$63</definedName>
    <definedName name="NSRequiredLevelOfEvidenceItems">'[8]Non-Statistical Sampling Master'!$C$50:$C$53</definedName>
    <definedName name="NSTargetedTestingItems">'[8]Two Step Revenue Testing Master'!$E$47</definedName>
    <definedName name="PIE">'[8]Two Step Revenue Testing Master'!$C$87</definedName>
    <definedName name="RedefinePrintTableRange" localSheetId="1" hidden="1">[5]!RedefinePrintTableRange</definedName>
    <definedName name="RedefinePrintTableRange" hidden="1">[5]!RedefinePrintTableRange</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3</definedName>
    <definedName name="solver_val" hidden="1">77</definedName>
    <definedName name="TextRefCopyRangeCount" hidden="1">1</definedName>
    <definedName name="TTDesiredLevelOfEvidenceItems">'[8]Global Data'!$B$92:$B$95</definedName>
    <definedName name="TwoStepMisstatementIdentified">'[8]Two Step Revenue Testing Master'!$C$85</definedName>
    <definedName name="TwoStepTolerableEstMisstmtCalc">'[8]Two Step Revenue Testing Master'!$T$45</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lient." localSheetId="2" hidden="1">{"multiple",#N/A,FALSE,"client";"margins",#N/A,FALSE,"client";"data",#N/A,FALSE,"client"}</definedName>
    <definedName name="wrn.client." hidden="1">{"multiple",#N/A,FALSE,"client";"margins",#N/A,FALSE,"client";"data",#N/A,FALSE,"client"}</definedName>
    <definedName name="wrn.Client3." localSheetId="2" hidden="1">{"data",#N/A,FALSE,"client (3)";"margins",#N/A,FALSE,"client (3)";"multiple",#N/A,FALSE,"client (3)"}</definedName>
    <definedName name="wrn.Client3." hidden="1">{"data",#N/A,FALSE,"client (3)";"margins",#N/A,FALSE,"client (3)";"multiple",#N/A,FALSE,"client (3)"}</definedName>
    <definedName name="wrn.client4." localSheetId="2" hidden="1">{"multiple",#N/A,FALSE,"client (4)";"margins",#N/A,FALSE,"client (4)";"data",#N/A,FALSE,"client (4)"}</definedName>
    <definedName name="wrn.client4." hidden="1">{"multiple",#N/A,FALSE,"client (4)";"margins",#N/A,FALSE,"client (4)";"data",#N/A,FALSE,"client (4)"}</definedName>
    <definedName name="wrn.COMPCO." localSheetId="2" hidden="1">{"Page1",#N/A,FALSE,"CompCo";"Page2",#N/A,FALSE,"CompCo"}</definedName>
    <definedName name="wrn.COMPCO." hidden="1">{"Page1",#N/A,FALSE,"CompCo";"Page2",#N/A,FALSE,"CompCo"}</definedName>
    <definedName name="wrn.COMPCo1." localSheetId="2" hidden="1">{"Page1",#N/A,FALSE,"CompCo";"Page2",#N/A,FALSE,"CompCo"}</definedName>
    <definedName name="wrn.COMPCo1." hidden="1">{"Page1",#N/A,FALSE,"CompCo";"Page2",#N/A,FALSE,"CompCo"}</definedName>
    <definedName name="wrn.COMPCO3." localSheetId="2" hidden="1">{"Page1",#N/A,FALSE,"CompCo";"Page2",#N/A,FALSE,"CompCo"}</definedName>
    <definedName name="wrn.COMPCO3." hidden="1">{"Page1",#N/A,FALSE,"CompCo";"Page2",#N/A,FALSE,"CompCo"}</definedName>
    <definedName name="wrn.Full._.report." localSheetId="2" hidden="1">{"multiple",#N/A,FALSE,"client (2)";"margins",#N/A,FALSE,"client (2)";"data",#N/A,FALSE,"client (2)";"multiple",#N/A,FALSE,"client";"margins",#N/A,FALSE,"client";"data",#N/A,FALSE,"client"}</definedName>
    <definedName name="wrn.Full._.report." hidden="1">{"multiple",#N/A,FALSE,"client (2)";"margins",#N/A,FALSE,"client (2)";"data",#N/A,FALSE,"client (2)";"multiple",#N/A,FALSE,"client";"margins",#N/A,FALSE,"client";"data",#N/A,FALSE,"client"}</definedName>
    <definedName name="wrn.Gas._.Comps._.Charts." localSheetId="2" hidden="1">{#N/A,#N/A,FALSE,"Oil and Gas Comps 10/17"}</definedName>
    <definedName name="wrn.Gas._.Comps._.Charts." hidden="1">{#N/A,#N/A,FALSE,"Oil and Gas Comps 10/17"}</definedName>
    <definedName name="wrn.Insider._.Report." localSheetId="2" hidden="1">{#N/A,#N/A,FALSE,"COMMON"}</definedName>
    <definedName name="wrn.Insider._.Report." hidden="1">{#N/A,#N/A,FALSE,"COMMON"}</definedName>
    <definedName name="wrn.print._.graphs." localSheetId="2"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2" hidden="1">{"inputs raw data",#N/A,TRUE,"INPUT"}</definedName>
    <definedName name="wrn.print._.raw._.data._.entry." hidden="1">{"inputs raw data",#N/A,TRUE,"INPUT"}</definedName>
    <definedName name="wrn.print._.summary._.sheets." localSheetId="2" hidden="1">{"summary1",#N/A,TRUE,"Comps";"summary2",#N/A,TRUE,"Comps";"summary3",#N/A,TRUE,"Comps"}</definedName>
    <definedName name="wrn.print._.summary._.sheets." hidden="1">{"summary1",#N/A,TRUE,"Comps";"summary2",#N/A,TRUE,"Comps";"summary3",#N/A,TRUE,"Comps"}</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REF_COLUMN_1" hidden="1">#REF!</definedName>
    <definedName name="XREF_COLUMN_2" hidden="1">#REF!</definedName>
    <definedName name="XRefActiveRow" hidden="1">#REF!</definedName>
    <definedName name="XRefColumnsCount" hidden="1">2</definedName>
    <definedName name="XRefCopy1" hidden="1">#REF!</definedName>
    <definedName name="XRefCopy1Row" hidden="1">#REF!</definedName>
    <definedName name="XRefCopy2" hidden="1">#REF!</definedName>
    <definedName name="XRefCopy2Row" hidden="1">#REF!</definedName>
    <definedName name="XRefCopyRangeCount" hidden="1">1</definedName>
    <definedName name="YearEnd">[9]Aging!$B$15</definedName>
    <definedName name="ё"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ё"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ё"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pivotCaches>
    <pivotCache cacheId="0"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68" i="20" l="1"/>
  <c r="C67" i="20"/>
  <c r="C39" i="20"/>
  <c r="E36" i="20"/>
  <c r="D21" i="20"/>
  <c r="C21" i="20"/>
  <c r="I19" i="20"/>
  <c r="H19" i="20"/>
  <c r="J19" i="20" s="1"/>
  <c r="L19" i="20" s="1"/>
  <c r="J18" i="20"/>
  <c r="L18" i="20" s="1"/>
  <c r="I18" i="20"/>
  <c r="H18" i="20"/>
  <c r="I17" i="20"/>
  <c r="H17" i="20"/>
  <c r="J17" i="20" s="1"/>
  <c r="L17" i="20" s="1"/>
  <c r="I16" i="20"/>
  <c r="H16" i="20"/>
  <c r="J16" i="20" s="1"/>
  <c r="L16" i="20" s="1"/>
  <c r="E11" i="20"/>
  <c r="F9" i="20"/>
  <c r="E9" i="20"/>
  <c r="I60" i="19" l="1"/>
  <c r="J60" i="19" s="1"/>
  <c r="J57" i="19"/>
  <c r="I57" i="19"/>
  <c r="C48" i="19"/>
  <c r="C44" i="19"/>
  <c r="I56" i="19" s="1"/>
  <c r="J56" i="19" s="1"/>
  <c r="C38" i="19"/>
  <c r="E25" i="19"/>
  <c r="D25" i="19"/>
  <c r="C25" i="19"/>
  <c r="E24" i="19"/>
  <c r="D24" i="19"/>
  <c r="C24" i="19"/>
  <c r="E18" i="19"/>
  <c r="D18" i="19"/>
  <c r="C18" i="19"/>
  <c r="C46" i="19" s="1"/>
  <c r="I58" i="19" s="1"/>
  <c r="J58" i="19" s="1"/>
  <c r="E15" i="19"/>
  <c r="E23" i="19" s="1"/>
  <c r="D15" i="19"/>
  <c r="D23" i="19" s="1"/>
  <c r="C15" i="19"/>
  <c r="C23" i="19" s="1"/>
  <c r="C29" i="19" l="1"/>
  <c r="C34" i="19" s="1"/>
  <c r="C28" i="19"/>
  <c r="C33" i="19" s="1"/>
  <c r="C35" i="19" s="1"/>
  <c r="D29" i="19"/>
  <c r="D34" i="19" s="1"/>
  <c r="D28" i="19"/>
  <c r="D33" i="19" s="1"/>
  <c r="D35" i="19" s="1"/>
  <c r="E29" i="19"/>
  <c r="E34" i="19" s="1"/>
  <c r="E35" i="19" s="1"/>
  <c r="E28" i="19"/>
  <c r="E33" i="19" s="1"/>
  <c r="F38" i="19"/>
  <c r="E30" i="19" l="1"/>
  <c r="E39" i="19" s="1"/>
  <c r="D30" i="19"/>
  <c r="D39" i="19" s="1"/>
  <c r="C30" i="19"/>
  <c r="C47" i="19" l="1"/>
  <c r="I59" i="19" s="1"/>
  <c r="J59" i="19" s="1"/>
  <c r="C39" i="19"/>
  <c r="F39" i="19" s="1"/>
  <c r="I52" i="19" s="1"/>
  <c r="J52" i="19" s="1"/>
  <c r="R47" i="9" l="1"/>
  <c r="D23" i="9"/>
  <c r="I20" i="18" l="1"/>
  <c r="I23" i="18" s="1"/>
  <c r="H20" i="18"/>
  <c r="F20" i="18"/>
  <c r="E20" i="18"/>
  <c r="D20" i="18"/>
  <c r="D23" i="18" s="1"/>
  <c r="C20" i="18"/>
  <c r="C23" i="18" s="1"/>
  <c r="D7" i="17"/>
  <c r="D9" i="17"/>
  <c r="D11" i="17"/>
  <c r="D13" i="17"/>
  <c r="E17" i="17"/>
  <c r="D17" i="17"/>
  <c r="C17" i="17"/>
  <c r="C13" i="17"/>
  <c r="C11" i="17"/>
  <c r="C9" i="17"/>
  <c r="C7" i="17"/>
  <c r="B17" i="17"/>
  <c r="B13" i="17"/>
  <c r="B11" i="17"/>
  <c r="B9" i="17"/>
  <c r="B7" i="17"/>
  <c r="G64" i="9" l="1"/>
  <c r="E70" i="10" l="1"/>
  <c r="E69" i="10"/>
  <c r="E68" i="10"/>
  <c r="E67" i="10"/>
  <c r="E66" i="10"/>
  <c r="C53" i="9"/>
  <c r="F62" i="9" s="1"/>
  <c r="G62" i="9" s="1"/>
  <c r="C52" i="9"/>
  <c r="F61" i="9" s="1"/>
  <c r="G61" i="9" s="1"/>
  <c r="O25" i="10" l="1"/>
  <c r="O26" i="10" s="1"/>
  <c r="D62" i="10"/>
  <c r="I60" i="10"/>
  <c r="J60" i="10" s="1"/>
  <c r="I59" i="10"/>
  <c r="J59" i="10" s="1"/>
  <c r="I58" i="10"/>
  <c r="J58" i="10" s="1"/>
  <c r="I57" i="10"/>
  <c r="J57" i="10" s="1"/>
  <c r="I56" i="10"/>
  <c r="J56" i="10" s="1"/>
  <c r="I55" i="10"/>
  <c r="J55" i="10" s="1"/>
  <c r="I54" i="10"/>
  <c r="J54" i="10" s="1"/>
  <c r="I53" i="10"/>
  <c r="J53" i="10" s="1"/>
  <c r="I52" i="10"/>
  <c r="J52" i="10" s="1"/>
  <c r="I51" i="10"/>
  <c r="J51" i="10" s="1"/>
  <c r="I50" i="10"/>
  <c r="J50" i="10" s="1"/>
  <c r="B26" i="13" l="1"/>
  <c r="D12" i="13"/>
  <c r="B12" i="13"/>
  <c r="E2014" i="11"/>
  <c r="D2014" i="11"/>
  <c r="E2013" i="11"/>
  <c r="D2013" i="11"/>
  <c r="E2012" i="11"/>
  <c r="D2012" i="11"/>
  <c r="E2011" i="11"/>
  <c r="D2011" i="11"/>
  <c r="E2010" i="11"/>
  <c r="D2010" i="11"/>
  <c r="E2009" i="11"/>
  <c r="D2009" i="11"/>
  <c r="E2008" i="11"/>
  <c r="D2008" i="11"/>
  <c r="E2007" i="11"/>
  <c r="D2007" i="11"/>
  <c r="E2006" i="11"/>
  <c r="D2006" i="11"/>
  <c r="E2005" i="11"/>
  <c r="D2005" i="11"/>
  <c r="E2004" i="11"/>
  <c r="D2004" i="11"/>
  <c r="E2003" i="11"/>
  <c r="D2003" i="11"/>
  <c r="E2002" i="11"/>
  <c r="D2002" i="11"/>
  <c r="E2001" i="11"/>
  <c r="D2001" i="11"/>
  <c r="E2000" i="11"/>
  <c r="D2000" i="11"/>
  <c r="E1999" i="11"/>
  <c r="D1999" i="11"/>
  <c r="E1998" i="11"/>
  <c r="D1998" i="11"/>
  <c r="E1997" i="11"/>
  <c r="D1997" i="11"/>
  <c r="E1996" i="11"/>
  <c r="D1996" i="11"/>
  <c r="E1995" i="11"/>
  <c r="D1995" i="11"/>
  <c r="E1994" i="11"/>
  <c r="D1994" i="11"/>
  <c r="E1993" i="11"/>
  <c r="D1993" i="11"/>
  <c r="E1992" i="11"/>
  <c r="D1992" i="11"/>
  <c r="E1991" i="11"/>
  <c r="D1991" i="11"/>
  <c r="E1990" i="11"/>
  <c r="D1990" i="11"/>
  <c r="E1989" i="11"/>
  <c r="D1989" i="11"/>
  <c r="E1988" i="11"/>
  <c r="D1988" i="11"/>
  <c r="E1987" i="11"/>
  <c r="D1987" i="11"/>
  <c r="E1986" i="11"/>
  <c r="D1986" i="11"/>
  <c r="E1985" i="11"/>
  <c r="D1985" i="11"/>
  <c r="E1984" i="11"/>
  <c r="D1984" i="11"/>
  <c r="E1983" i="11"/>
  <c r="D1983" i="11"/>
  <c r="E1982" i="11"/>
  <c r="D1982" i="11"/>
  <c r="E1981" i="11"/>
  <c r="D1981" i="11"/>
  <c r="E1980" i="11"/>
  <c r="D1980" i="11"/>
  <c r="E1979" i="11"/>
  <c r="D1979" i="11"/>
  <c r="E1978" i="11"/>
  <c r="D1978" i="11"/>
  <c r="E1977" i="11"/>
  <c r="D1977" i="11"/>
  <c r="E1976" i="11"/>
  <c r="D1976" i="11"/>
  <c r="E1975" i="11"/>
  <c r="D1975" i="11"/>
  <c r="E1974" i="11"/>
  <c r="D1974" i="11"/>
  <c r="E1973" i="11"/>
  <c r="D1973" i="11"/>
  <c r="E1972" i="11"/>
  <c r="D1972" i="11"/>
  <c r="E1971" i="11"/>
  <c r="D1971" i="11"/>
  <c r="E1970" i="11"/>
  <c r="D1970" i="11"/>
  <c r="E1969" i="11"/>
  <c r="D1969" i="11"/>
  <c r="E1968" i="11"/>
  <c r="D1968" i="11"/>
  <c r="E1967" i="11"/>
  <c r="D1967" i="11"/>
  <c r="E1966" i="11"/>
  <c r="D1966" i="11"/>
  <c r="E1965" i="11"/>
  <c r="D1965" i="11"/>
  <c r="E1964" i="11"/>
  <c r="D1964" i="11"/>
  <c r="E1963" i="11"/>
  <c r="D1963" i="11"/>
  <c r="E1962" i="11"/>
  <c r="D1962" i="11"/>
  <c r="E1961" i="11"/>
  <c r="D1961" i="11"/>
  <c r="E1960" i="11"/>
  <c r="D1960" i="11"/>
  <c r="E1959" i="11"/>
  <c r="D1959" i="11"/>
  <c r="E1958" i="11"/>
  <c r="D1958" i="11"/>
  <c r="E1957" i="11"/>
  <c r="D1957" i="11"/>
  <c r="E1956" i="11"/>
  <c r="D1956" i="11"/>
  <c r="E1955" i="11"/>
  <c r="D1955" i="11"/>
  <c r="E1954" i="11"/>
  <c r="D1954" i="11"/>
  <c r="E1953" i="11"/>
  <c r="D1953" i="11"/>
  <c r="E1952" i="11"/>
  <c r="D1952" i="11"/>
  <c r="E1951" i="11"/>
  <c r="D1951" i="11"/>
  <c r="E1950" i="11"/>
  <c r="D1950" i="11"/>
  <c r="E1949" i="11"/>
  <c r="D1949" i="11"/>
  <c r="E1948" i="11"/>
  <c r="D1948" i="11"/>
  <c r="E1947" i="11"/>
  <c r="D1947" i="11"/>
  <c r="E1946" i="11"/>
  <c r="D1946" i="11"/>
  <c r="E1945" i="11"/>
  <c r="D1945" i="11"/>
  <c r="E1944" i="11"/>
  <c r="D1944" i="11"/>
  <c r="E1943" i="11"/>
  <c r="D1943" i="11"/>
  <c r="E1942" i="11"/>
  <c r="D1942" i="11"/>
  <c r="E1941" i="11"/>
  <c r="D1941" i="11"/>
  <c r="E1940" i="11"/>
  <c r="D1940" i="11"/>
  <c r="E1939" i="11"/>
  <c r="D1939" i="11"/>
  <c r="E1938" i="11"/>
  <c r="D1938" i="11"/>
  <c r="E1937" i="11"/>
  <c r="D1937" i="11"/>
  <c r="E1936" i="11"/>
  <c r="D1936" i="11"/>
  <c r="E1935" i="11"/>
  <c r="D1935" i="11"/>
  <c r="E1934" i="11"/>
  <c r="D1934" i="11"/>
  <c r="E1933" i="11"/>
  <c r="D1933" i="11"/>
  <c r="E1932" i="11"/>
  <c r="D1932" i="11"/>
  <c r="E1931" i="11"/>
  <c r="D1931" i="11"/>
  <c r="E1930" i="11"/>
  <c r="D1930" i="11"/>
  <c r="E1929" i="11"/>
  <c r="D1929" i="11"/>
  <c r="E1928" i="11"/>
  <c r="D1928" i="11"/>
  <c r="E1927" i="11"/>
  <c r="D1927" i="11"/>
  <c r="E1926" i="11"/>
  <c r="D1926" i="11"/>
  <c r="E1925" i="11"/>
  <c r="D1925" i="11"/>
  <c r="E1924" i="11"/>
  <c r="D1924" i="11"/>
  <c r="E1923" i="11"/>
  <c r="D1923" i="11"/>
  <c r="E1922" i="11"/>
  <c r="D1922" i="11"/>
  <c r="E1921" i="11"/>
  <c r="D1921" i="11"/>
  <c r="E1920" i="11"/>
  <c r="D1920" i="11"/>
  <c r="E1919" i="11"/>
  <c r="D1919" i="11"/>
  <c r="E1918" i="11"/>
  <c r="D1918" i="11"/>
  <c r="E1917" i="11"/>
  <c r="D1917" i="11"/>
  <c r="E1916" i="11"/>
  <c r="D1916" i="11"/>
  <c r="E1915" i="11"/>
  <c r="D1915" i="11"/>
  <c r="E1914" i="11"/>
  <c r="D1914" i="11"/>
  <c r="E1913" i="11"/>
  <c r="D1913" i="11"/>
  <c r="E1912" i="11"/>
  <c r="D1912" i="11"/>
  <c r="E1911" i="11"/>
  <c r="D1911" i="11"/>
  <c r="E1910" i="11"/>
  <c r="D1910" i="11"/>
  <c r="E1909" i="11"/>
  <c r="D1909" i="11"/>
  <c r="E1908" i="11"/>
  <c r="D1908" i="11"/>
  <c r="E1907" i="11"/>
  <c r="D1907" i="11"/>
  <c r="E1906" i="11"/>
  <c r="D1906" i="11"/>
  <c r="E1905" i="11"/>
  <c r="D1905" i="11"/>
  <c r="E1904" i="11"/>
  <c r="D1904" i="11"/>
  <c r="E1903" i="11"/>
  <c r="D1903" i="11"/>
  <c r="E1902" i="11"/>
  <c r="D1902" i="11"/>
  <c r="E1901" i="11"/>
  <c r="D1901" i="11"/>
  <c r="E1900" i="11"/>
  <c r="D1900" i="11"/>
  <c r="E1899" i="11"/>
  <c r="D1899" i="11"/>
  <c r="E1898" i="11"/>
  <c r="D1898" i="11"/>
  <c r="E1897" i="11"/>
  <c r="D1897" i="11"/>
  <c r="E1896" i="11"/>
  <c r="D1896" i="11"/>
  <c r="E1895" i="11"/>
  <c r="D1895" i="11"/>
  <c r="E1894" i="11"/>
  <c r="D1894" i="11"/>
  <c r="E1893" i="11"/>
  <c r="D1893" i="11"/>
  <c r="E1892" i="11"/>
  <c r="D1892" i="11"/>
  <c r="E1891" i="11"/>
  <c r="D1891" i="11"/>
  <c r="E1890" i="11"/>
  <c r="D1890" i="11"/>
  <c r="E1889" i="11"/>
  <c r="D1889" i="11"/>
  <c r="E1888" i="11"/>
  <c r="D1888" i="11"/>
  <c r="E1887" i="11"/>
  <c r="D1887" i="11"/>
  <c r="E1886" i="11"/>
  <c r="D1886" i="11"/>
  <c r="E1885" i="11"/>
  <c r="D1885" i="11"/>
  <c r="E1884" i="11"/>
  <c r="D1884" i="11"/>
  <c r="E1883" i="11"/>
  <c r="D1883" i="11"/>
  <c r="E1882" i="11"/>
  <c r="D1882" i="11"/>
  <c r="E1881" i="11"/>
  <c r="D1881" i="11"/>
  <c r="E1880" i="11"/>
  <c r="D1880" i="11"/>
  <c r="E1879" i="11"/>
  <c r="D1879" i="11"/>
  <c r="E1878" i="11"/>
  <c r="D1878" i="11"/>
  <c r="E1877" i="11"/>
  <c r="D1877" i="11"/>
  <c r="E1876" i="11"/>
  <c r="D1876" i="11"/>
  <c r="E1875" i="11"/>
  <c r="D1875" i="11"/>
  <c r="E1874" i="11"/>
  <c r="D1874" i="11"/>
  <c r="E1873" i="11"/>
  <c r="D1873" i="11"/>
  <c r="E1872" i="11"/>
  <c r="D1872" i="11"/>
  <c r="E1871" i="11"/>
  <c r="D1871" i="11"/>
  <c r="E1870" i="11"/>
  <c r="D1870" i="11"/>
  <c r="E1869" i="11"/>
  <c r="D1869" i="11"/>
  <c r="E1868" i="11"/>
  <c r="D1868" i="11"/>
  <c r="E1867" i="11"/>
  <c r="D1867" i="11"/>
  <c r="E1866" i="11"/>
  <c r="D1866" i="11"/>
  <c r="E1865" i="11"/>
  <c r="D1865" i="11"/>
  <c r="E1864" i="11"/>
  <c r="D1864" i="11"/>
  <c r="E1863" i="11"/>
  <c r="D1863" i="11"/>
  <c r="E1862" i="11"/>
  <c r="D1862" i="11"/>
  <c r="E1861" i="11"/>
  <c r="D1861" i="11"/>
  <c r="E1860" i="11"/>
  <c r="D1860" i="11"/>
  <c r="E1859" i="11"/>
  <c r="D1859" i="11"/>
  <c r="E1858" i="11"/>
  <c r="D1858" i="11"/>
  <c r="E1857" i="11"/>
  <c r="D1857" i="11"/>
  <c r="E1856" i="11"/>
  <c r="D1856" i="11"/>
  <c r="E1855" i="11"/>
  <c r="D1855" i="11"/>
  <c r="E1854" i="11"/>
  <c r="D1854" i="11"/>
  <c r="E1853" i="11"/>
  <c r="D1853" i="11"/>
  <c r="E1852" i="11"/>
  <c r="D1852" i="11"/>
  <c r="E1851" i="11"/>
  <c r="D1851" i="11"/>
  <c r="E1850" i="11"/>
  <c r="D1850" i="11"/>
  <c r="E1849" i="11"/>
  <c r="D1849" i="11"/>
  <c r="E1848" i="11"/>
  <c r="D1848" i="11"/>
  <c r="E1847" i="11"/>
  <c r="D1847" i="11"/>
  <c r="E1846" i="11"/>
  <c r="D1846" i="11"/>
  <c r="E1845" i="11"/>
  <c r="D1845" i="11"/>
  <c r="E1844" i="11"/>
  <c r="D1844" i="11"/>
  <c r="E1843" i="11"/>
  <c r="D1843" i="11"/>
  <c r="E1842" i="11"/>
  <c r="D1842" i="11"/>
  <c r="E1841" i="11"/>
  <c r="D1841" i="11"/>
  <c r="E1840" i="11"/>
  <c r="D1840" i="11"/>
  <c r="E1839" i="11"/>
  <c r="D1839" i="11"/>
  <c r="E1838" i="11"/>
  <c r="D1838" i="11"/>
  <c r="E1837" i="11"/>
  <c r="D1837" i="11"/>
  <c r="E1836" i="11"/>
  <c r="D1836" i="11"/>
  <c r="E1835" i="11"/>
  <c r="D1835" i="11"/>
  <c r="E1834" i="11"/>
  <c r="D1834" i="11"/>
  <c r="E1833" i="11"/>
  <c r="D1833" i="11"/>
  <c r="E1832" i="11"/>
  <c r="D1832" i="11"/>
  <c r="E1831" i="11"/>
  <c r="D1831" i="11"/>
  <c r="E1830" i="11"/>
  <c r="D1830" i="11"/>
  <c r="E1829" i="11"/>
  <c r="D1829" i="11"/>
  <c r="E1828" i="11"/>
  <c r="D1828" i="11"/>
  <c r="E1827" i="11"/>
  <c r="D1827" i="11"/>
  <c r="E1826" i="11"/>
  <c r="D1826" i="11"/>
  <c r="E1825" i="11"/>
  <c r="D1825" i="11"/>
  <c r="E1824" i="11"/>
  <c r="D1824" i="11"/>
  <c r="E1823" i="11"/>
  <c r="D1823" i="11"/>
  <c r="E1822" i="11"/>
  <c r="D1822" i="11"/>
  <c r="E1821" i="11"/>
  <c r="D1821" i="11"/>
  <c r="E1820" i="11"/>
  <c r="D1820" i="11"/>
  <c r="E1819" i="11"/>
  <c r="D1819" i="11"/>
  <c r="E1818" i="11"/>
  <c r="D1818" i="11"/>
  <c r="E1817" i="11"/>
  <c r="D1817" i="11"/>
  <c r="E1816" i="11"/>
  <c r="D1816" i="11"/>
  <c r="E1815" i="11"/>
  <c r="D1815" i="11"/>
  <c r="E1814" i="11"/>
  <c r="D1814" i="11"/>
  <c r="E1813" i="11"/>
  <c r="D1813" i="11"/>
  <c r="E1812" i="11"/>
  <c r="D1812" i="11"/>
  <c r="E1811" i="11"/>
  <c r="D1811" i="11"/>
  <c r="E1810" i="11"/>
  <c r="D1810" i="11"/>
  <c r="E1809" i="11"/>
  <c r="D1809" i="11"/>
  <c r="E1808" i="11"/>
  <c r="D1808" i="11"/>
  <c r="E1807" i="11"/>
  <c r="D1807" i="11"/>
  <c r="E1806" i="11"/>
  <c r="D1806" i="11"/>
  <c r="E1805" i="11"/>
  <c r="D1805" i="11"/>
  <c r="E1804" i="11"/>
  <c r="D1804" i="11"/>
  <c r="E1803" i="11"/>
  <c r="D1803" i="11"/>
  <c r="E1802" i="11"/>
  <c r="D1802" i="11"/>
  <c r="E1801" i="11"/>
  <c r="D1801" i="11"/>
  <c r="E1800" i="11"/>
  <c r="D1800" i="11"/>
  <c r="E1799" i="11"/>
  <c r="D1799" i="11"/>
  <c r="E1798" i="11"/>
  <c r="D1798" i="11"/>
  <c r="E1797" i="11"/>
  <c r="D1797" i="11"/>
  <c r="E1796" i="11"/>
  <c r="D1796" i="11"/>
  <c r="E1795" i="11"/>
  <c r="D1795" i="11"/>
  <c r="E1794" i="11"/>
  <c r="D1794" i="11"/>
  <c r="E1793" i="11"/>
  <c r="D1793" i="11"/>
  <c r="E1792" i="11"/>
  <c r="D1792" i="11"/>
  <c r="E1791" i="11"/>
  <c r="D1791" i="11"/>
  <c r="E1790" i="11"/>
  <c r="D1790" i="11"/>
  <c r="E1789" i="11"/>
  <c r="D1789" i="11"/>
  <c r="E1788" i="11"/>
  <c r="D1788" i="11"/>
  <c r="E1787" i="11"/>
  <c r="D1787" i="11"/>
  <c r="E1786" i="11"/>
  <c r="D1786" i="11"/>
  <c r="E1785" i="11"/>
  <c r="D1785" i="11"/>
  <c r="E1784" i="11"/>
  <c r="D1784" i="11"/>
  <c r="E1783" i="11"/>
  <c r="D1783" i="11"/>
  <c r="E1782" i="11"/>
  <c r="D1782" i="11"/>
  <c r="E1781" i="11"/>
  <c r="D1781" i="11"/>
  <c r="E1780" i="11"/>
  <c r="D1780" i="11"/>
  <c r="E1779" i="11"/>
  <c r="D1779" i="11"/>
  <c r="E1778" i="11"/>
  <c r="D1778" i="11"/>
  <c r="E1777" i="11"/>
  <c r="D1777" i="11"/>
  <c r="E1776" i="11"/>
  <c r="D1776" i="11"/>
  <c r="E1775" i="11"/>
  <c r="D1775" i="11"/>
  <c r="E1774" i="11"/>
  <c r="D1774" i="11"/>
  <c r="E1773" i="11"/>
  <c r="D1773" i="11"/>
  <c r="E1772" i="11"/>
  <c r="D1772" i="11"/>
  <c r="E1771" i="11"/>
  <c r="D1771" i="11"/>
  <c r="E1770" i="11"/>
  <c r="D1770" i="11"/>
  <c r="E1769" i="11"/>
  <c r="D1769" i="11"/>
  <c r="E1768" i="11"/>
  <c r="D1768" i="11"/>
  <c r="E1767" i="11"/>
  <c r="D1767" i="11"/>
  <c r="E1766" i="11"/>
  <c r="D1766" i="11"/>
  <c r="E1765" i="11"/>
  <c r="D1765" i="11"/>
  <c r="E1764" i="11"/>
  <c r="D1764" i="11"/>
  <c r="E1763" i="11"/>
  <c r="D1763" i="11"/>
  <c r="E1762" i="11"/>
  <c r="D1762" i="11"/>
  <c r="E1761" i="11"/>
  <c r="D1761" i="11"/>
  <c r="E1760" i="11"/>
  <c r="D1760" i="11"/>
  <c r="E1759" i="11"/>
  <c r="D1759" i="11"/>
  <c r="E1758" i="11"/>
  <c r="D1758" i="11"/>
  <c r="E1757" i="11"/>
  <c r="D1757" i="11"/>
  <c r="E1756" i="11"/>
  <c r="D1756" i="11"/>
  <c r="E1755" i="11"/>
  <c r="D1755" i="11"/>
  <c r="E1754" i="11"/>
  <c r="D1754" i="11"/>
  <c r="E1753" i="11"/>
  <c r="D1753" i="11"/>
  <c r="E1752" i="11"/>
  <c r="D1752" i="11"/>
  <c r="E1751" i="11"/>
  <c r="D1751" i="11"/>
  <c r="E1750" i="11"/>
  <c r="D1750" i="11"/>
  <c r="E1749" i="11"/>
  <c r="D1749" i="11"/>
  <c r="E1748" i="11"/>
  <c r="D1748" i="11"/>
  <c r="E1747" i="11"/>
  <c r="D1747" i="11"/>
  <c r="E1746" i="11"/>
  <c r="D1746" i="11"/>
  <c r="E1745" i="11"/>
  <c r="D1745" i="11"/>
  <c r="E1744" i="11"/>
  <c r="D1744" i="11"/>
  <c r="E1743" i="11"/>
  <c r="D1743" i="11"/>
  <c r="E1742" i="11"/>
  <c r="D1742" i="11"/>
  <c r="E1741" i="11"/>
  <c r="D1741" i="11"/>
  <c r="E1740" i="11"/>
  <c r="D1740" i="11"/>
  <c r="E1739" i="11"/>
  <c r="D1739" i="11"/>
  <c r="E1738" i="11"/>
  <c r="D1738" i="11"/>
  <c r="E1737" i="11"/>
  <c r="D1737" i="11"/>
  <c r="E1736" i="11"/>
  <c r="D1736" i="11"/>
  <c r="E1735" i="11"/>
  <c r="D1735" i="11"/>
  <c r="E1734" i="11"/>
  <c r="D1734" i="11"/>
  <c r="E1733" i="11"/>
  <c r="D1733" i="11"/>
  <c r="E1732" i="11"/>
  <c r="D1732" i="11"/>
  <c r="E1731" i="11"/>
  <c r="D1731" i="11"/>
  <c r="E1730" i="11"/>
  <c r="D1730" i="11"/>
  <c r="E1729" i="11"/>
  <c r="D1729" i="11"/>
  <c r="E1728" i="11"/>
  <c r="D1728" i="11"/>
  <c r="E1727" i="11"/>
  <c r="D1727" i="11"/>
  <c r="E1726" i="11"/>
  <c r="D1726" i="11"/>
  <c r="E1725" i="11"/>
  <c r="D1725" i="11"/>
  <c r="E1724" i="11"/>
  <c r="D1724" i="11"/>
  <c r="E1723" i="11"/>
  <c r="D1723" i="11"/>
  <c r="E1722" i="11"/>
  <c r="D1722" i="11"/>
  <c r="E1721" i="11"/>
  <c r="D1721" i="11"/>
  <c r="E1720" i="11"/>
  <c r="D1720" i="11"/>
  <c r="E1719" i="11"/>
  <c r="D1719" i="11"/>
  <c r="E1718" i="11"/>
  <c r="D1718" i="11"/>
  <c r="E1717" i="11"/>
  <c r="D1717" i="11"/>
  <c r="E1716" i="11"/>
  <c r="D1716" i="11"/>
  <c r="E1715" i="11"/>
  <c r="D1715" i="11"/>
  <c r="E1714" i="11"/>
  <c r="D1714" i="11"/>
  <c r="E1713" i="11"/>
  <c r="D1713" i="11"/>
  <c r="E1712" i="11"/>
  <c r="D1712" i="11"/>
  <c r="E1711" i="11"/>
  <c r="D1711" i="11"/>
  <c r="E1710" i="11"/>
  <c r="D1710" i="11"/>
  <c r="E1709" i="11"/>
  <c r="D1709" i="11"/>
  <c r="E1708" i="11"/>
  <c r="D1708" i="11"/>
  <c r="E1707" i="11"/>
  <c r="D1707" i="11"/>
  <c r="E1706" i="11"/>
  <c r="D1706" i="11"/>
  <c r="E1705" i="11"/>
  <c r="D1705" i="11"/>
  <c r="E1704" i="11"/>
  <c r="D1704" i="11"/>
  <c r="E1703" i="11"/>
  <c r="D1703" i="11"/>
  <c r="E1702" i="11"/>
  <c r="D1702" i="11"/>
  <c r="E1701" i="11"/>
  <c r="D1701" i="11"/>
  <c r="E1700" i="11"/>
  <c r="D1700" i="11"/>
  <c r="E1699" i="11"/>
  <c r="D1699" i="11"/>
  <c r="E1698" i="11"/>
  <c r="D1698" i="11"/>
  <c r="E1697" i="11"/>
  <c r="D1697" i="11"/>
  <c r="E1696" i="11"/>
  <c r="D1696" i="11"/>
  <c r="E1695" i="11"/>
  <c r="D1695" i="11"/>
  <c r="E1694" i="11"/>
  <c r="D1694" i="11"/>
  <c r="E1693" i="11"/>
  <c r="D1693" i="11"/>
  <c r="E1692" i="11"/>
  <c r="D1692" i="11"/>
  <c r="E1691" i="11"/>
  <c r="D1691" i="11"/>
  <c r="E1690" i="11"/>
  <c r="D1690" i="11"/>
  <c r="E1689" i="11"/>
  <c r="D1689" i="11"/>
  <c r="E1688" i="11"/>
  <c r="D1688" i="11"/>
  <c r="E1687" i="11"/>
  <c r="D1687" i="11"/>
  <c r="E1686" i="11"/>
  <c r="D1686" i="11"/>
  <c r="E1685" i="11"/>
  <c r="D1685" i="11"/>
  <c r="E1684" i="11"/>
  <c r="D1684" i="11"/>
  <c r="E1683" i="11"/>
  <c r="D1683" i="11"/>
  <c r="E1682" i="11"/>
  <c r="D1682" i="11"/>
  <c r="E1681" i="11"/>
  <c r="D1681" i="11"/>
  <c r="E1680" i="11"/>
  <c r="D1680" i="11"/>
  <c r="E1679" i="11"/>
  <c r="D1679" i="11"/>
  <c r="E1678" i="11"/>
  <c r="D1678" i="11"/>
  <c r="E1677" i="11"/>
  <c r="D1677" i="11"/>
  <c r="E1676" i="11"/>
  <c r="D1676" i="11"/>
  <c r="E1675" i="11"/>
  <c r="D1675" i="11"/>
  <c r="E1674" i="11"/>
  <c r="D1674" i="11"/>
  <c r="E1673" i="11"/>
  <c r="D1673" i="11"/>
  <c r="E1672" i="11"/>
  <c r="D1672" i="11"/>
  <c r="E1671" i="11"/>
  <c r="D1671" i="11"/>
  <c r="E1670" i="11"/>
  <c r="D1670" i="11"/>
  <c r="E1669" i="11"/>
  <c r="D1669" i="11"/>
  <c r="E1668" i="11"/>
  <c r="D1668" i="11"/>
  <c r="E1667" i="11"/>
  <c r="D1667" i="11"/>
  <c r="E1666" i="11"/>
  <c r="D1666" i="11"/>
  <c r="E1665" i="11"/>
  <c r="D1665" i="11"/>
  <c r="E1664" i="11"/>
  <c r="D1664" i="11"/>
  <c r="E1663" i="11"/>
  <c r="D1663" i="11"/>
  <c r="E1662" i="11"/>
  <c r="D1662" i="11"/>
  <c r="E1661" i="11"/>
  <c r="D1661" i="11"/>
  <c r="E1660" i="11"/>
  <c r="D1660" i="11"/>
  <c r="E1659" i="11"/>
  <c r="D1659" i="11"/>
  <c r="E1658" i="11"/>
  <c r="D1658" i="11"/>
  <c r="E1657" i="11"/>
  <c r="D1657" i="11"/>
  <c r="E1656" i="11"/>
  <c r="D1656" i="11"/>
  <c r="E1655" i="11"/>
  <c r="D1655" i="11"/>
  <c r="E1654" i="11"/>
  <c r="D1654" i="11"/>
  <c r="E1653" i="11"/>
  <c r="D1653" i="11"/>
  <c r="E1652" i="11"/>
  <c r="D1652" i="11"/>
  <c r="E1651" i="11"/>
  <c r="D1651" i="11"/>
  <c r="E1650" i="11"/>
  <c r="D1650" i="11"/>
  <c r="E1649" i="11"/>
  <c r="D1649" i="11"/>
  <c r="E1648" i="11"/>
  <c r="D1648" i="11"/>
  <c r="E1647" i="11"/>
  <c r="D1647" i="11"/>
  <c r="E1646" i="11"/>
  <c r="D1646" i="11"/>
  <c r="E1645" i="11"/>
  <c r="D1645" i="11"/>
  <c r="E1644" i="11"/>
  <c r="D1644" i="11"/>
  <c r="E1643" i="11"/>
  <c r="D1643" i="11"/>
  <c r="E1642" i="11"/>
  <c r="D1642" i="11"/>
  <c r="E1641" i="11"/>
  <c r="D1641" i="11"/>
  <c r="E1640" i="11"/>
  <c r="D1640" i="11"/>
  <c r="E1639" i="11"/>
  <c r="D1639" i="11"/>
  <c r="E1638" i="11"/>
  <c r="D1638" i="11"/>
  <c r="E1637" i="11"/>
  <c r="D1637" i="11"/>
  <c r="E1636" i="11"/>
  <c r="D1636" i="11"/>
  <c r="E1635" i="11"/>
  <c r="D1635" i="11"/>
  <c r="E1634" i="11"/>
  <c r="D1634" i="11"/>
  <c r="E1633" i="11"/>
  <c r="D1633" i="11"/>
  <c r="E1632" i="11"/>
  <c r="D1632" i="11"/>
  <c r="E1631" i="11"/>
  <c r="D1631" i="11"/>
  <c r="E1630" i="11"/>
  <c r="D1630" i="11"/>
  <c r="E1629" i="11"/>
  <c r="D1629" i="11"/>
  <c r="E1628" i="11"/>
  <c r="D1628" i="11"/>
  <c r="E1627" i="11"/>
  <c r="D1627" i="11"/>
  <c r="E1626" i="11"/>
  <c r="D1626" i="11"/>
  <c r="E1625" i="11"/>
  <c r="D1625" i="11"/>
  <c r="E1624" i="11"/>
  <c r="D1624" i="11"/>
  <c r="E1623" i="11"/>
  <c r="D1623" i="11"/>
  <c r="E1622" i="11"/>
  <c r="D1622" i="11"/>
  <c r="E1621" i="11"/>
  <c r="D1621" i="11"/>
  <c r="E1620" i="11"/>
  <c r="D1620" i="11"/>
  <c r="E1619" i="11"/>
  <c r="D1619" i="11"/>
  <c r="E1618" i="11"/>
  <c r="D1618" i="11"/>
  <c r="E1617" i="11"/>
  <c r="D1617" i="11"/>
  <c r="E1616" i="11"/>
  <c r="D1616" i="11"/>
  <c r="E1615" i="11"/>
  <c r="D1615" i="11"/>
  <c r="E1614" i="11"/>
  <c r="D1614" i="11"/>
  <c r="E1613" i="11"/>
  <c r="D1613" i="11"/>
  <c r="E1612" i="11"/>
  <c r="D1612" i="11"/>
  <c r="E1611" i="11"/>
  <c r="D1611" i="11"/>
  <c r="E1610" i="11"/>
  <c r="D1610" i="11"/>
  <c r="E1609" i="11"/>
  <c r="D1609" i="11"/>
  <c r="E1608" i="11"/>
  <c r="D1608" i="11"/>
  <c r="E1607" i="11"/>
  <c r="D1607" i="11"/>
  <c r="E1606" i="11"/>
  <c r="D1606" i="11"/>
  <c r="E1605" i="11"/>
  <c r="D1605" i="11"/>
  <c r="E1604" i="11"/>
  <c r="D1604" i="11"/>
  <c r="E1603" i="11"/>
  <c r="D1603" i="11"/>
  <c r="E1602" i="11"/>
  <c r="D1602" i="11"/>
  <c r="E1601" i="11"/>
  <c r="D1601" i="11"/>
  <c r="E1600" i="11"/>
  <c r="D1600" i="11"/>
  <c r="E1599" i="11"/>
  <c r="D1599" i="11"/>
  <c r="E1598" i="11"/>
  <c r="D1598" i="11"/>
  <c r="E1597" i="11"/>
  <c r="D1597" i="11"/>
  <c r="E1596" i="11"/>
  <c r="D1596" i="11"/>
  <c r="E1595" i="11"/>
  <c r="D1595" i="11"/>
  <c r="E1594" i="11"/>
  <c r="D1594" i="11"/>
  <c r="E1593" i="11"/>
  <c r="D1593" i="11"/>
  <c r="E1592" i="11"/>
  <c r="D1592" i="11"/>
  <c r="E1591" i="11"/>
  <c r="D1591" i="11"/>
  <c r="E1590" i="11"/>
  <c r="D1590" i="11"/>
  <c r="E1589" i="11"/>
  <c r="D1589" i="11"/>
  <c r="E1588" i="11"/>
  <c r="D1588" i="11"/>
  <c r="E1587" i="11"/>
  <c r="D1587" i="11"/>
  <c r="E1586" i="11"/>
  <c r="D1586" i="11"/>
  <c r="E1585" i="11"/>
  <c r="D1585" i="11"/>
  <c r="E1584" i="11"/>
  <c r="D1584" i="11"/>
  <c r="E1583" i="11"/>
  <c r="D1583" i="11"/>
  <c r="E1582" i="11"/>
  <c r="D1582" i="11"/>
  <c r="E1581" i="11"/>
  <c r="D1581" i="11"/>
  <c r="E1580" i="11"/>
  <c r="D1580" i="11"/>
  <c r="E1579" i="11"/>
  <c r="D1579" i="11"/>
  <c r="E1578" i="11"/>
  <c r="D1578" i="11"/>
  <c r="E1577" i="11"/>
  <c r="D1577" i="11"/>
  <c r="E1576" i="11"/>
  <c r="D1576" i="11"/>
  <c r="E1575" i="11"/>
  <c r="D1575" i="11"/>
  <c r="E1574" i="11"/>
  <c r="D1574" i="11"/>
  <c r="E1573" i="11"/>
  <c r="D1573" i="11"/>
  <c r="E1572" i="11"/>
  <c r="D1572" i="11"/>
  <c r="E1571" i="11"/>
  <c r="D1571" i="11"/>
  <c r="E1570" i="11"/>
  <c r="D1570" i="11"/>
  <c r="E1569" i="11"/>
  <c r="D1569" i="11"/>
  <c r="E1568" i="11"/>
  <c r="D1568" i="11"/>
  <c r="E1567" i="11"/>
  <c r="D1567" i="11"/>
  <c r="E1566" i="11"/>
  <c r="D1566" i="11"/>
  <c r="E1565" i="11"/>
  <c r="D1565" i="11"/>
  <c r="E1564" i="11"/>
  <c r="D1564" i="11"/>
  <c r="E1563" i="11"/>
  <c r="D1563" i="11"/>
  <c r="E1562" i="11"/>
  <c r="D1562" i="11"/>
  <c r="E1561" i="11"/>
  <c r="D1561" i="11"/>
  <c r="E1560" i="11"/>
  <c r="D1560" i="11"/>
  <c r="E1559" i="11"/>
  <c r="D1559" i="11"/>
  <c r="E1558" i="11"/>
  <c r="D1558" i="11"/>
  <c r="E1557" i="11"/>
  <c r="D1557" i="11"/>
  <c r="E1556" i="11"/>
  <c r="D1556" i="11"/>
  <c r="E1555" i="11"/>
  <c r="D1555" i="11"/>
  <c r="E1554" i="11"/>
  <c r="D1554" i="11"/>
  <c r="E1553" i="11"/>
  <c r="D1553" i="11"/>
  <c r="E1552" i="11"/>
  <c r="D1552" i="11"/>
  <c r="E1551" i="11"/>
  <c r="D1551" i="11"/>
  <c r="E1550" i="11"/>
  <c r="D1550" i="11"/>
  <c r="E1549" i="11"/>
  <c r="D1549" i="11"/>
  <c r="E1548" i="11"/>
  <c r="D1548" i="11"/>
  <c r="E1547" i="11"/>
  <c r="D1547" i="11"/>
  <c r="E1546" i="11"/>
  <c r="D1546" i="11"/>
  <c r="E1545" i="11"/>
  <c r="D1545" i="11"/>
  <c r="E1544" i="11"/>
  <c r="D1544" i="11"/>
  <c r="E1543" i="11"/>
  <c r="D1543" i="11"/>
  <c r="E1542" i="11"/>
  <c r="D1542" i="11"/>
  <c r="E1541" i="11"/>
  <c r="D1541" i="11"/>
  <c r="E1540" i="11"/>
  <c r="D1540" i="11"/>
  <c r="E1539" i="11"/>
  <c r="D1539" i="11"/>
  <c r="E1538" i="11"/>
  <c r="D1538" i="11"/>
  <c r="E1537" i="11"/>
  <c r="D1537" i="11"/>
  <c r="E1536" i="11"/>
  <c r="D1536" i="11"/>
  <c r="E1535" i="11"/>
  <c r="D1535" i="11"/>
  <c r="E1534" i="11"/>
  <c r="D1534" i="11"/>
  <c r="E1533" i="11"/>
  <c r="D1533" i="11"/>
  <c r="E1532" i="11"/>
  <c r="D1532" i="11"/>
  <c r="E1531" i="11"/>
  <c r="D1531" i="11"/>
  <c r="E1530" i="11"/>
  <c r="D1530" i="11"/>
  <c r="E1529" i="11"/>
  <c r="D1529" i="11"/>
  <c r="E1528" i="11"/>
  <c r="D1528" i="11"/>
  <c r="E1527" i="11"/>
  <c r="D1527" i="11"/>
  <c r="E1526" i="11"/>
  <c r="D1526" i="11"/>
  <c r="E1525" i="11"/>
  <c r="D1525" i="11"/>
  <c r="E1524" i="11"/>
  <c r="D1524" i="11"/>
  <c r="E1523" i="11"/>
  <c r="D1523" i="11"/>
  <c r="E1522" i="11"/>
  <c r="D1522" i="11"/>
  <c r="E1521" i="11"/>
  <c r="D1521" i="11"/>
  <c r="E1520" i="11"/>
  <c r="D1520" i="11"/>
  <c r="E1519" i="11"/>
  <c r="D1519" i="11"/>
  <c r="E1518" i="11"/>
  <c r="D1518" i="11"/>
  <c r="E1517" i="11"/>
  <c r="D1517" i="11"/>
  <c r="E1516" i="11"/>
  <c r="D1516" i="11"/>
  <c r="E1515" i="11"/>
  <c r="D1515" i="11"/>
  <c r="E1514" i="11"/>
  <c r="D1514" i="11"/>
  <c r="E1513" i="11"/>
  <c r="D1513" i="11"/>
  <c r="E1512" i="11"/>
  <c r="D1512" i="11"/>
  <c r="E1511" i="11"/>
  <c r="D1511" i="11"/>
  <c r="E1510" i="11"/>
  <c r="D1510" i="11"/>
  <c r="E1509" i="11"/>
  <c r="D1509" i="11"/>
  <c r="E1508" i="11"/>
  <c r="D1508" i="11"/>
  <c r="E1507" i="11"/>
  <c r="D1507" i="11"/>
  <c r="E1506" i="11"/>
  <c r="D1506" i="11"/>
  <c r="E1505" i="11"/>
  <c r="D1505" i="11"/>
  <c r="E1504" i="11"/>
  <c r="D1504" i="11"/>
  <c r="E1503" i="11"/>
  <c r="D1503" i="11"/>
  <c r="E1502" i="11"/>
  <c r="D1502" i="11"/>
  <c r="E1501" i="11"/>
  <c r="D1501" i="11"/>
  <c r="E1500" i="11"/>
  <c r="D1500" i="11"/>
  <c r="E1499" i="11"/>
  <c r="D1499" i="11"/>
  <c r="E1498" i="11"/>
  <c r="D1498" i="11"/>
  <c r="E1497" i="11"/>
  <c r="D1497" i="11"/>
  <c r="E1496" i="11"/>
  <c r="D1496" i="11"/>
  <c r="E1495" i="11"/>
  <c r="D1495" i="11"/>
  <c r="E1494" i="11"/>
  <c r="D1494" i="11"/>
  <c r="E1493" i="11"/>
  <c r="D1493" i="11"/>
  <c r="E1492" i="11"/>
  <c r="D1492" i="11"/>
  <c r="E1491" i="11"/>
  <c r="D1491" i="11"/>
  <c r="E1490" i="11"/>
  <c r="D1490" i="11"/>
  <c r="E1489" i="11"/>
  <c r="D1489" i="11"/>
  <c r="E1488" i="11"/>
  <c r="D1488" i="11"/>
  <c r="E1487" i="11"/>
  <c r="D1487" i="11"/>
  <c r="E1486" i="11"/>
  <c r="D1486" i="11"/>
  <c r="E1485" i="11"/>
  <c r="D1485" i="11"/>
  <c r="E1484" i="11"/>
  <c r="D1484" i="11"/>
  <c r="E1483" i="11"/>
  <c r="D1483" i="11"/>
  <c r="E1482" i="11"/>
  <c r="D1482" i="11"/>
  <c r="E1481" i="11"/>
  <c r="D1481" i="11"/>
  <c r="E1480" i="11"/>
  <c r="D1480" i="11"/>
  <c r="E1479" i="11"/>
  <c r="D1479" i="11"/>
  <c r="E1478" i="11"/>
  <c r="D1478" i="11"/>
  <c r="E1477" i="11"/>
  <c r="D1477" i="11"/>
  <c r="E1476" i="11"/>
  <c r="D1476" i="11"/>
  <c r="E1475" i="11"/>
  <c r="D1475" i="11"/>
  <c r="E1474" i="11"/>
  <c r="D1474" i="11"/>
  <c r="E1473" i="11"/>
  <c r="D1473" i="11"/>
  <c r="E1472" i="11"/>
  <c r="D1472" i="11"/>
  <c r="E1471" i="11"/>
  <c r="D1471" i="11"/>
  <c r="E1470" i="11"/>
  <c r="D1470" i="11"/>
  <c r="E1469" i="11"/>
  <c r="D1469" i="11"/>
  <c r="E1468" i="11"/>
  <c r="D1468" i="11"/>
  <c r="E1467" i="11"/>
  <c r="D1467" i="11"/>
  <c r="E1466" i="11"/>
  <c r="D1466" i="11"/>
  <c r="E1465" i="11"/>
  <c r="D1465" i="11"/>
  <c r="E1464" i="11"/>
  <c r="D1464" i="11"/>
  <c r="E1463" i="11"/>
  <c r="D1463" i="11"/>
  <c r="E1462" i="11"/>
  <c r="D1462" i="11"/>
  <c r="E1461" i="11"/>
  <c r="D1461" i="11"/>
  <c r="E1460" i="11"/>
  <c r="D1460" i="11"/>
  <c r="E1459" i="11"/>
  <c r="D1459" i="11"/>
  <c r="E1458" i="11"/>
  <c r="D1458" i="11"/>
  <c r="E1457" i="11"/>
  <c r="D1457" i="11"/>
  <c r="E1456" i="11"/>
  <c r="D1456" i="11"/>
  <c r="E1455" i="11"/>
  <c r="D1455" i="11"/>
  <c r="E1454" i="11"/>
  <c r="D1454" i="11"/>
  <c r="E1453" i="11"/>
  <c r="D1453" i="11"/>
  <c r="E1452" i="11"/>
  <c r="D1452" i="11"/>
  <c r="E1451" i="11"/>
  <c r="D1451" i="11"/>
  <c r="E1450" i="11"/>
  <c r="D1450" i="11"/>
  <c r="E1449" i="11"/>
  <c r="D1449" i="11"/>
  <c r="E1448" i="11"/>
  <c r="D1448" i="11"/>
  <c r="E1447" i="11"/>
  <c r="D1447" i="11"/>
  <c r="E1446" i="11"/>
  <c r="D1446" i="11"/>
  <c r="E1445" i="11"/>
  <c r="D1445" i="11"/>
  <c r="E1444" i="11"/>
  <c r="D1444" i="11"/>
  <c r="E1443" i="11"/>
  <c r="D1443" i="11"/>
  <c r="E1442" i="11"/>
  <c r="D1442" i="11"/>
  <c r="E1441" i="11"/>
  <c r="D1441" i="11"/>
  <c r="E1440" i="11"/>
  <c r="D1440" i="11"/>
  <c r="E1439" i="11"/>
  <c r="D1439" i="11"/>
  <c r="E1438" i="11"/>
  <c r="D1438" i="11"/>
  <c r="E1437" i="11"/>
  <c r="D1437" i="11"/>
  <c r="E1436" i="11"/>
  <c r="D1436" i="11"/>
  <c r="E1435" i="11"/>
  <c r="D1435" i="11"/>
  <c r="E1434" i="11"/>
  <c r="D1434" i="11"/>
  <c r="E1433" i="11"/>
  <c r="D1433" i="11"/>
  <c r="E1432" i="11"/>
  <c r="D1432" i="11"/>
  <c r="E1431" i="11"/>
  <c r="D1431" i="11"/>
  <c r="E1430" i="11"/>
  <c r="D1430" i="11"/>
  <c r="E1429" i="11"/>
  <c r="D1429" i="11"/>
  <c r="E1428" i="11"/>
  <c r="D1428" i="11"/>
  <c r="E1427" i="11"/>
  <c r="D1427" i="11"/>
  <c r="E1426" i="11"/>
  <c r="D1426" i="11"/>
  <c r="E1425" i="11"/>
  <c r="D1425" i="11"/>
  <c r="E1424" i="11"/>
  <c r="D1424" i="11"/>
  <c r="E1423" i="11"/>
  <c r="D1423" i="11"/>
  <c r="E1422" i="11"/>
  <c r="D1422" i="11"/>
  <c r="E1421" i="11"/>
  <c r="D1421" i="11"/>
  <c r="E1420" i="11"/>
  <c r="D1420" i="11"/>
  <c r="E1419" i="11"/>
  <c r="D1419" i="11"/>
  <c r="E1418" i="11"/>
  <c r="D1418" i="11"/>
  <c r="E1417" i="11"/>
  <c r="D1417" i="11"/>
  <c r="E1416" i="11"/>
  <c r="D1416" i="11"/>
  <c r="E1415" i="11"/>
  <c r="D1415" i="11"/>
  <c r="E1414" i="11"/>
  <c r="D1414" i="11"/>
  <c r="E1413" i="11"/>
  <c r="D1413" i="11"/>
  <c r="E1412" i="11"/>
  <c r="D1412" i="11"/>
  <c r="E1411" i="11"/>
  <c r="D1411" i="11"/>
  <c r="E1410" i="11"/>
  <c r="D1410" i="11"/>
  <c r="E1409" i="11"/>
  <c r="D1409" i="11"/>
  <c r="E1408" i="11"/>
  <c r="D1408" i="11"/>
  <c r="E1407" i="11"/>
  <c r="D1407" i="11"/>
  <c r="E1406" i="11"/>
  <c r="D1406" i="11"/>
  <c r="E1405" i="11"/>
  <c r="D1405" i="11"/>
  <c r="E1404" i="11"/>
  <c r="D1404" i="11"/>
  <c r="E1403" i="11"/>
  <c r="D1403" i="11"/>
  <c r="E1402" i="11"/>
  <c r="D1402" i="11"/>
  <c r="E1401" i="11"/>
  <c r="D1401" i="11"/>
  <c r="E1400" i="11"/>
  <c r="D1400" i="11"/>
  <c r="E1399" i="11"/>
  <c r="D1399" i="11"/>
  <c r="E1398" i="11"/>
  <c r="D1398" i="11"/>
  <c r="E1397" i="11"/>
  <c r="D1397" i="11"/>
  <c r="E1396" i="11"/>
  <c r="D1396" i="11"/>
  <c r="E1395" i="11"/>
  <c r="D1395" i="11"/>
  <c r="E1394" i="11"/>
  <c r="D1394" i="11"/>
  <c r="E1393" i="11"/>
  <c r="D1393" i="11"/>
  <c r="E1392" i="11"/>
  <c r="D1392" i="11"/>
  <c r="E1391" i="11"/>
  <c r="D1391" i="11"/>
  <c r="E1390" i="11"/>
  <c r="D1390" i="11"/>
  <c r="E1389" i="11"/>
  <c r="D1389" i="11"/>
  <c r="E1388" i="11"/>
  <c r="D1388" i="11"/>
  <c r="E1387" i="11"/>
  <c r="D1387" i="11"/>
  <c r="E1386" i="11"/>
  <c r="D1386" i="11"/>
  <c r="E1385" i="11"/>
  <c r="D1385" i="11"/>
  <c r="E1384" i="11"/>
  <c r="D1384" i="11"/>
  <c r="E1383" i="11"/>
  <c r="D1383" i="11"/>
  <c r="E1382" i="11"/>
  <c r="D1382" i="11"/>
  <c r="E1381" i="11"/>
  <c r="D1381" i="11"/>
  <c r="E1380" i="11"/>
  <c r="D1380" i="11"/>
  <c r="E1379" i="11"/>
  <c r="D1379" i="11"/>
  <c r="E1378" i="11"/>
  <c r="D1378" i="11"/>
  <c r="E1377" i="11"/>
  <c r="D1377" i="11"/>
  <c r="E1376" i="11"/>
  <c r="D1376" i="11"/>
  <c r="E1375" i="11"/>
  <c r="D1375" i="11"/>
  <c r="E1374" i="11"/>
  <c r="D1374" i="11"/>
  <c r="E1373" i="11"/>
  <c r="D1373" i="11"/>
  <c r="E1372" i="11"/>
  <c r="D1372" i="11"/>
  <c r="E1371" i="11"/>
  <c r="D1371" i="11"/>
  <c r="E1370" i="11"/>
  <c r="D1370" i="11"/>
  <c r="E1369" i="11"/>
  <c r="D1369" i="11"/>
  <c r="E1368" i="11"/>
  <c r="D1368" i="11"/>
  <c r="E1367" i="11"/>
  <c r="D1367" i="11"/>
  <c r="E1366" i="11"/>
  <c r="D1366" i="11"/>
  <c r="E1365" i="11"/>
  <c r="D1365" i="11"/>
  <c r="E1364" i="11"/>
  <c r="D1364" i="11"/>
  <c r="E1363" i="11"/>
  <c r="D1363" i="11"/>
  <c r="E1362" i="11"/>
  <c r="D1362" i="11"/>
  <c r="E1361" i="11"/>
  <c r="D1361" i="11"/>
  <c r="E1360" i="11"/>
  <c r="D1360" i="11"/>
  <c r="E1359" i="11"/>
  <c r="D1359" i="11"/>
  <c r="E1358" i="11"/>
  <c r="D1358" i="11"/>
  <c r="E1357" i="11"/>
  <c r="D1357" i="11"/>
  <c r="E1356" i="11"/>
  <c r="D1356" i="11"/>
  <c r="E1355" i="11"/>
  <c r="D1355" i="11"/>
  <c r="E1354" i="11"/>
  <c r="D1354" i="11"/>
  <c r="E1353" i="11"/>
  <c r="D1353" i="11"/>
  <c r="E1352" i="11"/>
  <c r="D1352" i="11"/>
  <c r="E1351" i="11"/>
  <c r="D1351" i="11"/>
  <c r="E1350" i="11"/>
  <c r="D1350" i="11"/>
  <c r="E1349" i="11"/>
  <c r="D1349" i="11"/>
  <c r="E1348" i="11"/>
  <c r="D1348" i="11"/>
  <c r="E1347" i="11"/>
  <c r="D1347" i="11"/>
  <c r="E1346" i="11"/>
  <c r="D1346" i="11"/>
  <c r="E1345" i="11"/>
  <c r="D1345" i="11"/>
  <c r="E1344" i="11"/>
  <c r="D1344" i="11"/>
  <c r="E1343" i="11"/>
  <c r="D1343" i="11"/>
  <c r="E1342" i="11"/>
  <c r="D1342" i="11"/>
  <c r="E1341" i="11"/>
  <c r="D1341" i="11"/>
  <c r="E1340" i="11"/>
  <c r="D1340" i="11"/>
  <c r="E1339" i="11"/>
  <c r="D1339" i="11"/>
  <c r="E1338" i="11"/>
  <c r="D1338" i="11"/>
  <c r="E1337" i="11"/>
  <c r="D1337" i="11"/>
  <c r="E1336" i="11"/>
  <c r="D1336" i="11"/>
  <c r="E1335" i="11"/>
  <c r="D1335" i="11"/>
  <c r="E1334" i="11"/>
  <c r="D1334" i="11"/>
  <c r="E1333" i="11"/>
  <c r="D1333" i="11"/>
  <c r="E1332" i="11"/>
  <c r="D1332" i="11"/>
  <c r="E1331" i="11"/>
  <c r="D1331" i="11"/>
  <c r="E1330" i="11"/>
  <c r="D1330" i="11"/>
  <c r="E1329" i="11"/>
  <c r="D1329" i="11"/>
  <c r="E1328" i="11"/>
  <c r="D1328" i="11"/>
  <c r="E1327" i="11"/>
  <c r="D1327" i="11"/>
  <c r="E1326" i="11"/>
  <c r="D1326" i="11"/>
  <c r="E1325" i="11"/>
  <c r="D1325" i="11"/>
  <c r="E1324" i="11"/>
  <c r="D1324" i="11"/>
  <c r="E1323" i="11"/>
  <c r="D1323" i="11"/>
  <c r="E1322" i="11"/>
  <c r="D1322" i="11"/>
  <c r="E1321" i="11"/>
  <c r="D1321" i="11"/>
  <c r="E1320" i="11"/>
  <c r="D1320" i="11"/>
  <c r="E1319" i="11"/>
  <c r="D1319" i="11"/>
  <c r="E1318" i="11"/>
  <c r="D1318" i="11"/>
  <c r="E1317" i="11"/>
  <c r="D1317" i="11"/>
  <c r="E1316" i="11"/>
  <c r="D1316" i="11"/>
  <c r="E1315" i="11"/>
  <c r="D1315" i="11"/>
  <c r="E1314" i="11"/>
  <c r="D1314" i="11"/>
  <c r="E1313" i="11"/>
  <c r="D1313" i="11"/>
  <c r="E1312" i="11"/>
  <c r="D1312" i="11"/>
  <c r="E1311" i="11"/>
  <c r="D1311" i="11"/>
  <c r="E1310" i="11"/>
  <c r="D1310" i="11"/>
  <c r="E1309" i="11"/>
  <c r="D1309" i="11"/>
  <c r="E1308" i="11"/>
  <c r="D1308" i="11"/>
  <c r="E1307" i="11"/>
  <c r="D1307" i="11"/>
  <c r="E1306" i="11"/>
  <c r="D1306" i="11"/>
  <c r="E1305" i="11"/>
  <c r="D1305" i="11"/>
  <c r="E1304" i="11"/>
  <c r="D1304" i="11"/>
  <c r="E1303" i="11"/>
  <c r="D1303" i="11"/>
  <c r="E1302" i="11"/>
  <c r="D1302" i="11"/>
  <c r="E1301" i="11"/>
  <c r="D1301" i="11"/>
  <c r="E1300" i="11"/>
  <c r="D1300" i="11"/>
  <c r="E1299" i="11"/>
  <c r="D1299" i="11"/>
  <c r="E1298" i="11"/>
  <c r="D1298" i="11"/>
  <c r="E1297" i="11"/>
  <c r="D1297" i="11"/>
  <c r="E1296" i="11"/>
  <c r="D1296" i="11"/>
  <c r="E1295" i="11"/>
  <c r="D1295" i="11"/>
  <c r="E1294" i="11"/>
  <c r="D1294" i="11"/>
  <c r="E1293" i="11"/>
  <c r="D1293" i="11"/>
  <c r="E1292" i="11"/>
  <c r="D1292" i="11"/>
  <c r="E1291" i="11"/>
  <c r="D1291" i="11"/>
  <c r="E1290" i="11"/>
  <c r="D1290" i="11"/>
  <c r="E1289" i="11"/>
  <c r="D1289" i="11"/>
  <c r="E1288" i="11"/>
  <c r="D1288" i="11"/>
  <c r="E1287" i="11"/>
  <c r="D1287" i="11"/>
  <c r="E1286" i="11"/>
  <c r="D1286" i="11"/>
  <c r="E1285" i="11"/>
  <c r="D1285" i="11"/>
  <c r="E1284" i="11"/>
  <c r="D1284" i="11"/>
  <c r="E1283" i="11"/>
  <c r="D1283" i="11"/>
  <c r="E1282" i="11"/>
  <c r="D1282" i="11"/>
  <c r="E1281" i="11"/>
  <c r="D1281" i="11"/>
  <c r="E1280" i="11"/>
  <c r="D1280" i="11"/>
  <c r="E1279" i="11"/>
  <c r="D1279" i="11"/>
  <c r="E1278" i="11"/>
  <c r="D1278" i="11"/>
  <c r="E1277" i="11"/>
  <c r="D1277" i="11"/>
  <c r="E1276" i="11"/>
  <c r="D1276" i="11"/>
  <c r="E1275" i="11"/>
  <c r="D1275" i="11"/>
  <c r="E1274" i="11"/>
  <c r="D1274" i="11"/>
  <c r="E1273" i="11"/>
  <c r="D1273" i="11"/>
  <c r="E1272" i="11"/>
  <c r="D1272" i="11"/>
  <c r="E1271" i="11"/>
  <c r="D1271" i="11"/>
  <c r="E1270" i="11"/>
  <c r="D1270" i="11"/>
  <c r="E1269" i="11"/>
  <c r="D1269" i="11"/>
  <c r="E1268" i="11"/>
  <c r="D1268" i="11"/>
  <c r="E1267" i="11"/>
  <c r="D1267" i="11"/>
  <c r="E1266" i="11"/>
  <c r="D1266" i="11"/>
  <c r="E1265" i="11"/>
  <c r="D1265" i="11"/>
  <c r="E1264" i="11"/>
  <c r="D1264" i="11"/>
  <c r="E1263" i="11"/>
  <c r="D1263" i="11"/>
  <c r="E1262" i="11"/>
  <c r="D1262" i="11"/>
  <c r="E1261" i="11"/>
  <c r="D1261" i="11"/>
  <c r="E1260" i="11"/>
  <c r="D1260" i="11"/>
  <c r="E1259" i="11"/>
  <c r="D1259" i="11"/>
  <c r="E1258" i="11"/>
  <c r="D1258" i="11"/>
  <c r="E1257" i="11"/>
  <c r="D1257" i="11"/>
  <c r="E1256" i="11"/>
  <c r="D1256" i="11"/>
  <c r="E1255" i="11"/>
  <c r="D1255" i="11"/>
  <c r="E1254" i="11"/>
  <c r="D1254" i="11"/>
  <c r="E1253" i="11"/>
  <c r="D1253" i="11"/>
  <c r="E1252" i="11"/>
  <c r="D1252" i="11"/>
  <c r="E1251" i="11"/>
  <c r="D1251" i="11"/>
  <c r="E1250" i="11"/>
  <c r="D1250" i="11"/>
  <c r="E1249" i="11"/>
  <c r="D1249" i="11"/>
  <c r="E1248" i="11"/>
  <c r="D1248" i="11"/>
  <c r="E1247" i="11"/>
  <c r="D1247" i="11"/>
  <c r="E1246" i="11"/>
  <c r="D1246" i="11"/>
  <c r="E1245" i="11"/>
  <c r="D1245" i="11"/>
  <c r="E1244" i="11"/>
  <c r="D1244" i="11"/>
  <c r="E1243" i="11"/>
  <c r="D1243" i="11"/>
  <c r="E1242" i="11"/>
  <c r="D1242" i="11"/>
  <c r="E1241" i="11"/>
  <c r="D1241" i="11"/>
  <c r="E1240" i="11"/>
  <c r="D1240" i="11"/>
  <c r="E1239" i="11"/>
  <c r="D1239" i="11"/>
  <c r="E1238" i="11"/>
  <c r="D1238" i="11"/>
  <c r="E1237" i="11"/>
  <c r="D1237" i="11"/>
  <c r="E1236" i="11"/>
  <c r="D1236" i="11"/>
  <c r="E1235" i="11"/>
  <c r="D1235" i="11"/>
  <c r="E1234" i="11"/>
  <c r="D1234" i="11"/>
  <c r="E1233" i="11"/>
  <c r="D1233" i="11"/>
  <c r="E1232" i="11"/>
  <c r="D1232" i="11"/>
  <c r="E1231" i="11"/>
  <c r="D1231" i="11"/>
  <c r="E1230" i="11"/>
  <c r="D1230" i="11"/>
  <c r="E1229" i="11"/>
  <c r="D1229" i="11"/>
  <c r="E1228" i="11"/>
  <c r="D1228" i="11"/>
  <c r="E1227" i="11"/>
  <c r="D1227" i="11"/>
  <c r="E1226" i="11"/>
  <c r="D1226" i="11"/>
  <c r="E1225" i="11"/>
  <c r="D1225" i="11"/>
  <c r="E1224" i="11"/>
  <c r="D1224" i="11"/>
  <c r="E1223" i="11"/>
  <c r="D1223" i="11"/>
  <c r="E1222" i="11"/>
  <c r="D1222" i="11"/>
  <c r="E1221" i="11"/>
  <c r="D1221" i="11"/>
  <c r="E1220" i="11"/>
  <c r="D1220" i="11"/>
  <c r="E1219" i="11"/>
  <c r="D1219" i="11"/>
  <c r="E1218" i="11"/>
  <c r="D1218" i="11"/>
  <c r="E1217" i="11"/>
  <c r="D1217" i="11"/>
  <c r="E1216" i="11"/>
  <c r="D1216" i="11"/>
  <c r="E1215" i="11"/>
  <c r="D1215" i="11"/>
  <c r="E1214" i="11"/>
  <c r="D1214" i="11"/>
  <c r="E1213" i="11"/>
  <c r="D1213" i="11"/>
  <c r="E1212" i="11"/>
  <c r="D1212" i="11"/>
  <c r="E1211" i="11"/>
  <c r="D1211" i="11"/>
  <c r="E1210" i="11"/>
  <c r="D1210" i="11"/>
  <c r="E1209" i="11"/>
  <c r="D1209" i="11"/>
  <c r="E1208" i="11"/>
  <c r="D1208" i="11"/>
  <c r="E1207" i="11"/>
  <c r="D1207" i="11"/>
  <c r="E1206" i="11"/>
  <c r="D1206" i="11"/>
  <c r="E1205" i="11"/>
  <c r="D1205" i="11"/>
  <c r="E1204" i="11"/>
  <c r="D1204" i="11"/>
  <c r="E1203" i="11"/>
  <c r="D1203" i="11"/>
  <c r="E1202" i="11"/>
  <c r="D1202" i="11"/>
  <c r="E1201" i="11"/>
  <c r="D1201" i="11"/>
  <c r="E1200" i="11"/>
  <c r="D1200" i="11"/>
  <c r="E1199" i="11"/>
  <c r="D1199" i="11"/>
  <c r="E1198" i="11"/>
  <c r="D1198" i="11"/>
  <c r="E1197" i="11"/>
  <c r="D1197" i="11"/>
  <c r="E1196" i="11"/>
  <c r="D1196" i="11"/>
  <c r="E1195" i="11"/>
  <c r="D1195" i="11"/>
  <c r="E1194" i="11"/>
  <c r="D1194" i="11"/>
  <c r="E1193" i="11"/>
  <c r="D1193" i="11"/>
  <c r="E1192" i="11"/>
  <c r="D1192" i="11"/>
  <c r="E1191" i="11"/>
  <c r="D1191" i="11"/>
  <c r="E1190" i="11"/>
  <c r="D1190" i="11"/>
  <c r="E1189" i="11"/>
  <c r="D1189" i="11"/>
  <c r="E1188" i="11"/>
  <c r="D1188" i="11"/>
  <c r="E1187" i="11"/>
  <c r="D1187" i="11"/>
  <c r="E1186" i="11"/>
  <c r="D1186" i="11"/>
  <c r="E1185" i="11"/>
  <c r="D1185" i="11"/>
  <c r="E1184" i="11"/>
  <c r="D1184" i="11"/>
  <c r="E1183" i="11"/>
  <c r="D1183" i="11"/>
  <c r="E1182" i="11"/>
  <c r="D1182" i="11"/>
  <c r="E1181" i="11"/>
  <c r="D1181" i="11"/>
  <c r="E1180" i="11"/>
  <c r="D1180" i="11"/>
  <c r="E1179" i="11"/>
  <c r="D1179" i="11"/>
  <c r="E1178" i="11"/>
  <c r="D1178" i="11"/>
  <c r="E1177" i="11"/>
  <c r="D1177" i="11"/>
  <c r="E1176" i="11"/>
  <c r="D1176" i="11"/>
  <c r="E1175" i="11"/>
  <c r="D1175" i="11"/>
  <c r="E1174" i="11"/>
  <c r="D1174" i="11"/>
  <c r="E1173" i="11"/>
  <c r="D1173" i="11"/>
  <c r="E1172" i="11"/>
  <c r="D1172" i="11"/>
  <c r="E1171" i="11"/>
  <c r="D1171" i="11"/>
  <c r="E1170" i="11"/>
  <c r="D1170" i="11"/>
  <c r="E1169" i="11"/>
  <c r="D1169" i="11"/>
  <c r="E1168" i="11"/>
  <c r="D1168" i="11"/>
  <c r="E1167" i="11"/>
  <c r="D1167" i="11"/>
  <c r="E1166" i="11"/>
  <c r="D1166" i="11"/>
  <c r="E1165" i="11"/>
  <c r="D1165" i="11"/>
  <c r="E1164" i="11"/>
  <c r="D1164" i="11"/>
  <c r="E1163" i="11"/>
  <c r="D1163" i="11"/>
  <c r="E1162" i="11"/>
  <c r="D1162" i="11"/>
  <c r="E1161" i="11"/>
  <c r="D1161" i="11"/>
  <c r="E1160" i="11"/>
  <c r="D1160" i="11"/>
  <c r="E1159" i="11"/>
  <c r="D1159" i="11"/>
  <c r="E1158" i="11"/>
  <c r="D1158" i="11"/>
  <c r="E1157" i="11"/>
  <c r="D1157" i="11"/>
  <c r="E1156" i="11"/>
  <c r="D1156" i="11"/>
  <c r="E1155" i="11"/>
  <c r="D1155" i="11"/>
  <c r="E1154" i="11"/>
  <c r="D1154" i="11"/>
  <c r="E1153" i="11"/>
  <c r="D1153" i="11"/>
  <c r="E1152" i="11"/>
  <c r="D1152" i="11"/>
  <c r="E1151" i="11"/>
  <c r="D1151" i="11"/>
  <c r="E1150" i="11"/>
  <c r="D1150" i="11"/>
  <c r="E1149" i="11"/>
  <c r="D1149" i="11"/>
  <c r="E1148" i="11"/>
  <c r="D1148" i="11"/>
  <c r="E1147" i="11"/>
  <c r="D1147" i="11"/>
  <c r="E1146" i="11"/>
  <c r="D1146" i="11"/>
  <c r="E1145" i="11"/>
  <c r="D1145" i="11"/>
  <c r="E1144" i="11"/>
  <c r="D1144" i="11"/>
  <c r="E1143" i="11"/>
  <c r="D1143" i="11"/>
  <c r="E1142" i="11"/>
  <c r="D1142" i="11"/>
  <c r="E1141" i="11"/>
  <c r="D1141" i="11"/>
  <c r="E1140" i="11"/>
  <c r="D1140" i="11"/>
  <c r="E1139" i="11"/>
  <c r="D1139" i="11"/>
  <c r="E1138" i="11"/>
  <c r="D1138" i="11"/>
  <c r="E1137" i="11"/>
  <c r="D1137" i="11"/>
  <c r="E1136" i="11"/>
  <c r="D1136" i="11"/>
  <c r="E1135" i="11"/>
  <c r="D1135" i="11"/>
  <c r="E1134" i="11"/>
  <c r="D1134" i="11"/>
  <c r="E1133" i="11"/>
  <c r="D1133" i="11"/>
  <c r="E1132" i="11"/>
  <c r="D1132" i="11"/>
  <c r="E1131" i="11"/>
  <c r="D1131" i="11"/>
  <c r="E1130" i="11"/>
  <c r="D1130" i="11"/>
  <c r="E1129" i="11"/>
  <c r="D1129" i="11"/>
  <c r="E1128" i="11"/>
  <c r="D1128" i="11"/>
  <c r="E1127" i="11"/>
  <c r="D1127" i="11"/>
  <c r="E1126" i="11"/>
  <c r="D1126" i="11"/>
  <c r="E1125" i="11"/>
  <c r="D1125" i="11"/>
  <c r="E1124" i="11"/>
  <c r="D1124" i="11"/>
  <c r="E1123" i="11"/>
  <c r="D1123" i="11"/>
  <c r="E1122" i="11"/>
  <c r="D1122" i="11"/>
  <c r="E1121" i="11"/>
  <c r="D1121" i="11"/>
  <c r="E1120" i="11"/>
  <c r="D1120" i="11"/>
  <c r="E1119" i="11"/>
  <c r="D1119" i="11"/>
  <c r="E1118" i="11"/>
  <c r="D1118" i="11"/>
  <c r="E1117" i="11"/>
  <c r="D1117" i="11"/>
  <c r="E1116" i="11"/>
  <c r="D1116" i="11"/>
  <c r="E1115" i="11"/>
  <c r="D1115" i="11"/>
  <c r="E1114" i="11"/>
  <c r="D1114" i="11"/>
  <c r="E1113" i="11"/>
  <c r="D1113" i="11"/>
  <c r="E1112" i="11"/>
  <c r="D1112" i="11"/>
  <c r="E1111" i="11"/>
  <c r="D1111" i="11"/>
  <c r="E1110" i="11"/>
  <c r="D1110" i="11"/>
  <c r="E1109" i="11"/>
  <c r="D1109" i="11"/>
  <c r="E1108" i="11"/>
  <c r="D1108" i="11"/>
  <c r="E1107" i="11"/>
  <c r="D1107" i="11"/>
  <c r="E1106" i="11"/>
  <c r="D1106" i="11"/>
  <c r="E1105" i="11"/>
  <c r="D1105" i="11"/>
  <c r="E1104" i="11"/>
  <c r="D1104" i="11"/>
  <c r="E1103" i="11"/>
  <c r="D1103" i="11"/>
  <c r="E1102" i="11"/>
  <c r="D1102" i="11"/>
  <c r="E1101" i="11"/>
  <c r="D1101" i="11"/>
  <c r="E1100" i="11"/>
  <c r="D1100" i="11"/>
  <c r="E1099" i="11"/>
  <c r="D1099" i="11"/>
  <c r="E1098" i="11"/>
  <c r="D1098" i="11"/>
  <c r="E1097" i="11"/>
  <c r="D1097" i="11"/>
  <c r="E1096" i="11"/>
  <c r="D1096" i="11"/>
  <c r="E1095" i="11"/>
  <c r="D1095" i="11"/>
  <c r="E1094" i="11"/>
  <c r="D1094" i="11"/>
  <c r="E1093" i="11"/>
  <c r="D1093" i="11"/>
  <c r="E1092" i="11"/>
  <c r="D1092" i="11"/>
  <c r="E1091" i="11"/>
  <c r="D1091" i="11"/>
  <c r="E1090" i="11"/>
  <c r="D1090" i="11"/>
  <c r="E1089" i="11"/>
  <c r="D1089" i="11"/>
  <c r="E1088" i="11"/>
  <c r="D1088" i="11"/>
  <c r="E1087" i="11"/>
  <c r="D1087" i="11"/>
  <c r="E1086" i="11"/>
  <c r="D1086" i="11"/>
  <c r="E1085" i="11"/>
  <c r="D1085" i="11"/>
  <c r="E1084" i="11"/>
  <c r="D1084" i="11"/>
  <c r="E1083" i="11"/>
  <c r="D1083" i="11"/>
  <c r="E1082" i="11"/>
  <c r="D1082" i="11"/>
  <c r="E1081" i="11"/>
  <c r="D1081" i="11"/>
  <c r="E1080" i="11"/>
  <c r="D1080" i="11"/>
  <c r="E1079" i="11"/>
  <c r="D1079" i="11"/>
  <c r="E1078" i="11"/>
  <c r="D1078" i="11"/>
  <c r="E1077" i="11"/>
  <c r="D1077" i="11"/>
  <c r="E1076" i="11"/>
  <c r="D1076" i="11"/>
  <c r="E1075" i="11"/>
  <c r="D1075" i="11"/>
  <c r="E1074" i="11"/>
  <c r="D1074" i="11"/>
  <c r="E1073" i="11"/>
  <c r="D1073" i="11"/>
  <c r="E1072" i="11"/>
  <c r="D1072" i="11"/>
  <c r="E1071" i="11"/>
  <c r="D1071" i="11"/>
  <c r="E1070" i="11"/>
  <c r="D1070" i="11"/>
  <c r="E1069" i="11"/>
  <c r="D1069" i="11"/>
  <c r="E1068" i="11"/>
  <c r="D1068" i="11"/>
  <c r="E1067" i="11"/>
  <c r="D1067" i="11"/>
  <c r="E1066" i="11"/>
  <c r="D1066" i="11"/>
  <c r="E1065" i="11"/>
  <c r="D1065" i="11"/>
  <c r="E1064" i="11"/>
  <c r="D1064" i="11"/>
  <c r="E1063" i="11"/>
  <c r="D1063" i="11"/>
  <c r="E1062" i="11"/>
  <c r="D1062" i="11"/>
  <c r="E1061" i="11"/>
  <c r="D1061" i="11"/>
  <c r="E1060" i="11"/>
  <c r="D1060" i="11"/>
  <c r="E1059" i="11"/>
  <c r="D1059" i="11"/>
  <c r="E1058" i="11"/>
  <c r="D1058" i="11"/>
  <c r="E1057" i="11"/>
  <c r="D1057" i="11"/>
  <c r="E1056" i="11"/>
  <c r="D1056" i="11"/>
  <c r="E1055" i="11"/>
  <c r="D1055" i="11"/>
  <c r="E1054" i="11"/>
  <c r="D1054" i="11"/>
  <c r="E1053" i="11"/>
  <c r="D1053" i="11"/>
  <c r="E1052" i="11"/>
  <c r="D1052" i="11"/>
  <c r="E1051" i="11"/>
  <c r="D1051" i="11"/>
  <c r="E1050" i="11"/>
  <c r="D1050" i="11"/>
  <c r="E1049" i="11"/>
  <c r="D1049" i="11"/>
  <c r="E1048" i="11"/>
  <c r="D1048" i="11"/>
  <c r="E1047" i="11"/>
  <c r="D1047" i="11"/>
  <c r="E1046" i="11"/>
  <c r="D1046" i="11"/>
  <c r="E1045" i="11"/>
  <c r="D1045" i="11"/>
  <c r="E1044" i="11"/>
  <c r="D1044" i="11"/>
  <c r="E1043" i="11"/>
  <c r="D1043" i="11"/>
  <c r="E1042" i="11"/>
  <c r="D1042" i="11"/>
  <c r="E1041" i="11"/>
  <c r="D1041" i="11"/>
  <c r="E1040" i="11"/>
  <c r="D1040" i="11"/>
  <c r="E1039" i="11"/>
  <c r="D1039" i="11"/>
  <c r="E1038" i="11"/>
  <c r="D1038" i="11"/>
  <c r="E1037" i="11"/>
  <c r="D1037" i="11"/>
  <c r="E1036" i="11"/>
  <c r="D1036" i="11"/>
  <c r="E1035" i="11"/>
  <c r="D1035" i="11"/>
  <c r="E1034" i="11"/>
  <c r="D1034" i="11"/>
  <c r="E1033" i="11"/>
  <c r="D1033" i="11"/>
  <c r="E1032" i="11"/>
  <c r="D1032" i="11"/>
  <c r="E1031" i="11"/>
  <c r="D1031" i="11"/>
  <c r="E1030" i="11"/>
  <c r="D1030" i="11"/>
  <c r="E1029" i="11"/>
  <c r="D1029" i="11"/>
  <c r="E1028" i="11"/>
  <c r="D1028" i="11"/>
  <c r="E1027" i="11"/>
  <c r="D1027" i="11"/>
  <c r="E1026" i="11"/>
  <c r="D1026" i="11"/>
  <c r="E1025" i="11"/>
  <c r="D1025" i="11"/>
  <c r="E1024" i="11"/>
  <c r="D1024" i="11"/>
  <c r="E1023" i="11"/>
  <c r="D1023" i="11"/>
  <c r="E1022" i="11"/>
  <c r="D1022" i="11"/>
  <c r="E1021" i="11"/>
  <c r="D1021" i="11"/>
  <c r="E1020" i="11"/>
  <c r="D1020" i="11"/>
  <c r="E1019" i="11"/>
  <c r="D1019" i="11"/>
  <c r="E1018" i="11"/>
  <c r="D1018" i="11"/>
  <c r="E1017" i="11"/>
  <c r="D1017" i="11"/>
  <c r="E1016" i="11"/>
  <c r="D1016" i="11"/>
  <c r="E1015" i="11"/>
  <c r="D1015" i="11"/>
  <c r="E1014" i="11"/>
  <c r="D1014" i="11"/>
  <c r="E1013" i="11"/>
  <c r="D1013" i="11"/>
  <c r="E1012" i="11"/>
  <c r="D1012" i="11"/>
  <c r="E1011" i="11"/>
  <c r="D1011" i="11"/>
  <c r="E1010" i="11"/>
  <c r="D1010" i="11"/>
  <c r="E1009" i="11"/>
  <c r="D1009" i="11"/>
  <c r="E1008" i="11"/>
  <c r="D1008" i="11"/>
  <c r="E1007" i="11"/>
  <c r="D1007" i="11"/>
  <c r="E1006" i="11"/>
  <c r="D1006" i="11"/>
  <c r="E1005" i="11"/>
  <c r="D1005" i="11"/>
  <c r="E1004" i="11"/>
  <c r="D1004" i="11"/>
  <c r="E1003" i="11"/>
  <c r="D1003" i="11"/>
  <c r="E1002" i="11"/>
  <c r="D1002" i="11"/>
  <c r="E1001" i="11"/>
  <c r="D1001" i="11"/>
  <c r="E1000" i="11"/>
  <c r="D1000" i="11"/>
  <c r="E999" i="11"/>
  <c r="D999" i="11"/>
  <c r="E998" i="11"/>
  <c r="D998" i="11"/>
  <c r="E997" i="11"/>
  <c r="D997" i="11"/>
  <c r="E996" i="11"/>
  <c r="D996" i="11"/>
  <c r="E995" i="11"/>
  <c r="D995" i="11"/>
  <c r="E994" i="11"/>
  <c r="D994" i="11"/>
  <c r="E993" i="11"/>
  <c r="D993" i="11"/>
  <c r="E992" i="11"/>
  <c r="D992" i="11"/>
  <c r="E991" i="11"/>
  <c r="D991" i="11"/>
  <c r="E990" i="11"/>
  <c r="D990" i="11"/>
  <c r="E989" i="11"/>
  <c r="D989" i="11"/>
  <c r="E988" i="11"/>
  <c r="D988" i="11"/>
  <c r="E987" i="11"/>
  <c r="D987" i="11"/>
  <c r="E986" i="11"/>
  <c r="D986" i="11"/>
  <c r="E985" i="11"/>
  <c r="D985" i="11"/>
  <c r="E984" i="11"/>
  <c r="D984" i="11"/>
  <c r="E983" i="11"/>
  <c r="D983" i="11"/>
  <c r="E982" i="11"/>
  <c r="D982" i="11"/>
  <c r="E981" i="11"/>
  <c r="D981" i="11"/>
  <c r="E980" i="11"/>
  <c r="D980" i="11"/>
  <c r="E979" i="11"/>
  <c r="D979" i="11"/>
  <c r="E978" i="11"/>
  <c r="D978" i="11"/>
  <c r="E977" i="11"/>
  <c r="D977" i="11"/>
  <c r="E976" i="11"/>
  <c r="D976" i="11"/>
  <c r="E975" i="11"/>
  <c r="D975" i="11"/>
  <c r="E974" i="11"/>
  <c r="D974" i="11"/>
  <c r="E973" i="11"/>
  <c r="D973" i="11"/>
  <c r="E972" i="11"/>
  <c r="D972" i="11"/>
  <c r="E971" i="11"/>
  <c r="D971" i="11"/>
  <c r="E970" i="11"/>
  <c r="D970" i="11"/>
  <c r="E969" i="11"/>
  <c r="D969" i="11"/>
  <c r="E968" i="11"/>
  <c r="D968" i="11"/>
  <c r="E967" i="11"/>
  <c r="D967" i="11"/>
  <c r="E966" i="11"/>
  <c r="D966" i="11"/>
  <c r="E965" i="11"/>
  <c r="D965" i="11"/>
  <c r="E964" i="11"/>
  <c r="D964" i="11"/>
  <c r="E963" i="11"/>
  <c r="D963" i="11"/>
  <c r="E962" i="11"/>
  <c r="D962" i="11"/>
  <c r="E961" i="11"/>
  <c r="D961" i="11"/>
  <c r="E960" i="11"/>
  <c r="D960" i="11"/>
  <c r="E959" i="11"/>
  <c r="D959" i="11"/>
  <c r="E958" i="11"/>
  <c r="D958" i="11"/>
  <c r="E957" i="11"/>
  <c r="D957" i="11"/>
  <c r="E956" i="11"/>
  <c r="D956" i="11"/>
  <c r="E955" i="11"/>
  <c r="D955" i="11"/>
  <c r="E954" i="11"/>
  <c r="D954" i="11"/>
  <c r="E953" i="11"/>
  <c r="D953" i="11"/>
  <c r="E952" i="11"/>
  <c r="D952" i="11"/>
  <c r="E951" i="11"/>
  <c r="D951" i="11"/>
  <c r="E950" i="11"/>
  <c r="D950" i="11"/>
  <c r="E949" i="11"/>
  <c r="D949" i="11"/>
  <c r="E948" i="11"/>
  <c r="D948" i="11"/>
  <c r="E947" i="11"/>
  <c r="D947" i="11"/>
  <c r="E946" i="11"/>
  <c r="D946" i="11"/>
  <c r="E945" i="11"/>
  <c r="D945" i="11"/>
  <c r="E944" i="11"/>
  <c r="D944" i="11"/>
  <c r="E943" i="11"/>
  <c r="D943" i="11"/>
  <c r="E942" i="11"/>
  <c r="D942" i="11"/>
  <c r="E941" i="11"/>
  <c r="D941" i="11"/>
  <c r="E940" i="11"/>
  <c r="D940" i="11"/>
  <c r="E939" i="11"/>
  <c r="D939" i="11"/>
  <c r="E938" i="11"/>
  <c r="D938" i="11"/>
  <c r="E937" i="11"/>
  <c r="D937" i="11"/>
  <c r="E936" i="11"/>
  <c r="D936" i="11"/>
  <c r="E935" i="11"/>
  <c r="D935" i="11"/>
  <c r="E934" i="11"/>
  <c r="D934" i="11"/>
  <c r="E933" i="11"/>
  <c r="D933" i="11"/>
  <c r="E932" i="11"/>
  <c r="D932" i="11"/>
  <c r="E931" i="11"/>
  <c r="D931" i="11"/>
  <c r="E930" i="11"/>
  <c r="D930" i="11"/>
  <c r="E929" i="11"/>
  <c r="D929" i="11"/>
  <c r="E928" i="11"/>
  <c r="D928" i="11"/>
  <c r="E927" i="11"/>
  <c r="D927" i="11"/>
  <c r="E926" i="11"/>
  <c r="D926" i="11"/>
  <c r="E925" i="11"/>
  <c r="D925" i="11"/>
  <c r="E924" i="11"/>
  <c r="D924" i="11"/>
  <c r="E923" i="11"/>
  <c r="D923" i="11"/>
  <c r="E922" i="11"/>
  <c r="D922" i="11"/>
  <c r="E921" i="11"/>
  <c r="D921" i="11"/>
  <c r="E920" i="11"/>
  <c r="D920" i="11"/>
  <c r="E919" i="11"/>
  <c r="D919" i="11"/>
  <c r="E918" i="11"/>
  <c r="D918" i="11"/>
  <c r="E917" i="11"/>
  <c r="D917" i="11"/>
  <c r="E916" i="11"/>
  <c r="D916" i="11"/>
  <c r="E915" i="11"/>
  <c r="D915" i="11"/>
  <c r="E914" i="11"/>
  <c r="D914" i="11"/>
  <c r="E913" i="11"/>
  <c r="D913" i="11"/>
  <c r="E912" i="11"/>
  <c r="D912" i="11"/>
  <c r="E911" i="11"/>
  <c r="D911" i="11"/>
  <c r="E910" i="11"/>
  <c r="D910" i="11"/>
  <c r="E909" i="11"/>
  <c r="D909" i="11"/>
  <c r="E908" i="11"/>
  <c r="D908" i="11"/>
  <c r="E907" i="11"/>
  <c r="D907" i="11"/>
  <c r="E906" i="11"/>
  <c r="D906" i="11"/>
  <c r="E905" i="11"/>
  <c r="D905" i="11"/>
  <c r="E904" i="11"/>
  <c r="D904" i="11"/>
  <c r="E903" i="11"/>
  <c r="D903" i="11"/>
  <c r="E902" i="11"/>
  <c r="D902" i="11"/>
  <c r="E901" i="11"/>
  <c r="D901" i="11"/>
  <c r="E900" i="11"/>
  <c r="D900" i="11"/>
  <c r="E899" i="11"/>
  <c r="D899" i="11"/>
  <c r="E898" i="11"/>
  <c r="D898" i="11"/>
  <c r="E897" i="11"/>
  <c r="D897" i="11"/>
  <c r="E896" i="11"/>
  <c r="D896" i="11"/>
  <c r="E895" i="11"/>
  <c r="D895" i="11"/>
  <c r="E894" i="11"/>
  <c r="D894" i="11"/>
  <c r="E893" i="11"/>
  <c r="D893" i="11"/>
  <c r="E892" i="11"/>
  <c r="D892" i="11"/>
  <c r="E891" i="11"/>
  <c r="D891" i="11"/>
  <c r="E890" i="11"/>
  <c r="D890" i="11"/>
  <c r="E889" i="11"/>
  <c r="D889" i="11"/>
  <c r="E888" i="11"/>
  <c r="D888" i="11"/>
  <c r="E887" i="11"/>
  <c r="D887" i="11"/>
  <c r="E886" i="11"/>
  <c r="D886" i="11"/>
  <c r="E885" i="11"/>
  <c r="D885" i="11"/>
  <c r="E884" i="11"/>
  <c r="D884" i="11"/>
  <c r="E883" i="11"/>
  <c r="D883" i="11"/>
  <c r="E882" i="11"/>
  <c r="D882" i="11"/>
  <c r="E881" i="11"/>
  <c r="D881" i="11"/>
  <c r="E880" i="11"/>
  <c r="D880" i="11"/>
  <c r="E879" i="11"/>
  <c r="D879" i="11"/>
  <c r="E878" i="11"/>
  <c r="D878" i="11"/>
  <c r="E877" i="11"/>
  <c r="D877" i="11"/>
  <c r="E876" i="11"/>
  <c r="D876" i="11"/>
  <c r="E875" i="11"/>
  <c r="D875" i="11"/>
  <c r="E874" i="11"/>
  <c r="D874" i="11"/>
  <c r="E873" i="11"/>
  <c r="D873" i="11"/>
  <c r="E872" i="11"/>
  <c r="D872" i="11"/>
  <c r="E871" i="11"/>
  <c r="D871" i="11"/>
  <c r="E870" i="11"/>
  <c r="D870" i="11"/>
  <c r="E869" i="11"/>
  <c r="D869" i="11"/>
  <c r="E868" i="11"/>
  <c r="D868" i="11"/>
  <c r="E867" i="11"/>
  <c r="D867" i="11"/>
  <c r="E866" i="11"/>
  <c r="D866" i="11"/>
  <c r="E865" i="11"/>
  <c r="D865" i="11"/>
  <c r="E864" i="11"/>
  <c r="D864" i="11"/>
  <c r="E863" i="11"/>
  <c r="D863" i="11"/>
  <c r="E862" i="11"/>
  <c r="D862" i="11"/>
  <c r="E861" i="11"/>
  <c r="D861" i="11"/>
  <c r="E860" i="11"/>
  <c r="D860" i="11"/>
  <c r="E859" i="11"/>
  <c r="D859" i="11"/>
  <c r="E858" i="11"/>
  <c r="D858" i="11"/>
  <c r="E857" i="11"/>
  <c r="D857" i="11"/>
  <c r="E856" i="11"/>
  <c r="D856" i="11"/>
  <c r="E855" i="11"/>
  <c r="D855" i="11"/>
  <c r="E854" i="11"/>
  <c r="D854" i="11"/>
  <c r="E853" i="11"/>
  <c r="D853" i="11"/>
  <c r="E852" i="11"/>
  <c r="D852" i="11"/>
  <c r="E851" i="11"/>
  <c r="D851" i="11"/>
  <c r="E850" i="11"/>
  <c r="D850" i="11"/>
  <c r="E849" i="11"/>
  <c r="D849" i="11"/>
  <c r="E848" i="11"/>
  <c r="D848" i="11"/>
  <c r="E847" i="11"/>
  <c r="D847" i="11"/>
  <c r="E846" i="11"/>
  <c r="D846" i="11"/>
  <c r="E845" i="11"/>
  <c r="D845" i="11"/>
  <c r="E844" i="11"/>
  <c r="D844" i="11"/>
  <c r="E843" i="11"/>
  <c r="D843" i="11"/>
  <c r="E842" i="11"/>
  <c r="D842" i="11"/>
  <c r="E841" i="11"/>
  <c r="D841" i="11"/>
  <c r="E840" i="11"/>
  <c r="D840" i="11"/>
  <c r="E839" i="11"/>
  <c r="D839" i="11"/>
  <c r="E838" i="11"/>
  <c r="D838" i="11"/>
  <c r="E837" i="11"/>
  <c r="D837" i="11"/>
  <c r="E836" i="11"/>
  <c r="D836" i="11"/>
  <c r="E835" i="11"/>
  <c r="D835" i="11"/>
  <c r="E834" i="11"/>
  <c r="D834" i="11"/>
  <c r="E833" i="11"/>
  <c r="D833" i="11"/>
  <c r="E832" i="11"/>
  <c r="D832" i="11"/>
  <c r="E831" i="11"/>
  <c r="D831" i="11"/>
  <c r="E830" i="11"/>
  <c r="D830" i="11"/>
  <c r="E829" i="11"/>
  <c r="D829" i="11"/>
  <c r="E828" i="11"/>
  <c r="D828" i="11"/>
  <c r="E827" i="11"/>
  <c r="D827" i="11"/>
  <c r="E826" i="11"/>
  <c r="D826" i="11"/>
  <c r="E825" i="11"/>
  <c r="D825" i="11"/>
  <c r="E824" i="11"/>
  <c r="D824" i="11"/>
  <c r="E823" i="11"/>
  <c r="D823" i="11"/>
  <c r="E822" i="11"/>
  <c r="D822" i="11"/>
  <c r="E821" i="11"/>
  <c r="D821" i="11"/>
  <c r="E820" i="11"/>
  <c r="D820" i="11"/>
  <c r="E819" i="11"/>
  <c r="D819" i="11"/>
  <c r="E818" i="11"/>
  <c r="D818" i="11"/>
  <c r="E817" i="11"/>
  <c r="D817" i="11"/>
  <c r="E816" i="11"/>
  <c r="D816" i="11"/>
  <c r="E815" i="11"/>
  <c r="D815" i="11"/>
  <c r="E814" i="11"/>
  <c r="D814" i="11"/>
  <c r="E813" i="11"/>
  <c r="D813" i="11"/>
  <c r="E812" i="11"/>
  <c r="D812" i="11"/>
  <c r="E811" i="11"/>
  <c r="D811" i="11"/>
  <c r="E810" i="11"/>
  <c r="D810" i="11"/>
  <c r="E809" i="11"/>
  <c r="D809" i="11"/>
  <c r="E808" i="11"/>
  <c r="D808" i="11"/>
  <c r="E807" i="11"/>
  <c r="D807" i="11"/>
  <c r="E806" i="11"/>
  <c r="D806" i="11"/>
  <c r="E805" i="11"/>
  <c r="D805" i="11"/>
  <c r="E804" i="11"/>
  <c r="D804" i="11"/>
  <c r="E803" i="11"/>
  <c r="D803" i="11"/>
  <c r="E802" i="11"/>
  <c r="D802" i="11"/>
  <c r="E801" i="11"/>
  <c r="D801" i="11"/>
  <c r="E800" i="11"/>
  <c r="D800" i="11"/>
  <c r="E799" i="11"/>
  <c r="D799" i="11"/>
  <c r="E798" i="11"/>
  <c r="D798" i="11"/>
  <c r="E797" i="11"/>
  <c r="D797" i="11"/>
  <c r="E796" i="11"/>
  <c r="D796" i="11"/>
  <c r="E795" i="11"/>
  <c r="D795" i="11"/>
  <c r="E794" i="11"/>
  <c r="D794" i="11"/>
  <c r="E793" i="11"/>
  <c r="D793" i="11"/>
  <c r="E792" i="11"/>
  <c r="D792" i="11"/>
  <c r="E791" i="11"/>
  <c r="D791" i="11"/>
  <c r="E790" i="11"/>
  <c r="D790" i="11"/>
  <c r="E789" i="11"/>
  <c r="D789" i="11"/>
  <c r="E788" i="11"/>
  <c r="D788" i="11"/>
  <c r="E787" i="11"/>
  <c r="D787" i="11"/>
  <c r="E786" i="11"/>
  <c r="D786" i="11"/>
  <c r="E785" i="11"/>
  <c r="D785" i="11"/>
  <c r="E784" i="11"/>
  <c r="D784" i="11"/>
  <c r="E783" i="11"/>
  <c r="D783" i="11"/>
  <c r="E782" i="11"/>
  <c r="D782" i="11"/>
  <c r="E781" i="11"/>
  <c r="D781" i="11"/>
  <c r="E780" i="11"/>
  <c r="D780" i="11"/>
  <c r="E779" i="11"/>
  <c r="D779" i="11"/>
  <c r="E778" i="11"/>
  <c r="D778" i="11"/>
  <c r="E777" i="11"/>
  <c r="D777" i="11"/>
  <c r="E776" i="11"/>
  <c r="D776" i="11"/>
  <c r="E775" i="11"/>
  <c r="D775" i="11"/>
  <c r="E774" i="11"/>
  <c r="D774" i="11"/>
  <c r="E773" i="11"/>
  <c r="D773" i="11"/>
  <c r="E772" i="11"/>
  <c r="D772" i="11"/>
  <c r="E771" i="11"/>
  <c r="D771" i="11"/>
  <c r="E770" i="11"/>
  <c r="D770" i="11"/>
  <c r="E769" i="11"/>
  <c r="D769" i="11"/>
  <c r="E768" i="11"/>
  <c r="D768" i="11"/>
  <c r="E767" i="11"/>
  <c r="D767" i="11"/>
  <c r="E766" i="11"/>
  <c r="D766" i="11"/>
  <c r="E765" i="11"/>
  <c r="D765" i="11"/>
  <c r="E764" i="11"/>
  <c r="D764" i="11"/>
  <c r="E763" i="11"/>
  <c r="D763" i="11"/>
  <c r="E762" i="11"/>
  <c r="D762" i="11"/>
  <c r="E761" i="11"/>
  <c r="D761" i="11"/>
  <c r="E760" i="11"/>
  <c r="D760" i="11"/>
  <c r="E759" i="11"/>
  <c r="D759" i="11"/>
  <c r="E758" i="11"/>
  <c r="D758" i="11"/>
  <c r="E757" i="11"/>
  <c r="D757" i="11"/>
  <c r="E756" i="11"/>
  <c r="D756" i="11"/>
  <c r="E755" i="11"/>
  <c r="D755" i="11"/>
  <c r="E754" i="11"/>
  <c r="D754" i="11"/>
  <c r="E753" i="11"/>
  <c r="D753" i="11"/>
  <c r="E752" i="11"/>
  <c r="D752" i="11"/>
  <c r="E751" i="11"/>
  <c r="D751" i="11"/>
  <c r="E750" i="11"/>
  <c r="D750" i="11"/>
  <c r="E749" i="11"/>
  <c r="D749" i="11"/>
  <c r="E748" i="11"/>
  <c r="D748" i="11"/>
  <c r="E747" i="11"/>
  <c r="D747" i="11"/>
  <c r="E746" i="11"/>
  <c r="D746" i="11"/>
  <c r="E745" i="11"/>
  <c r="D745" i="11"/>
  <c r="E744" i="11"/>
  <c r="D744" i="11"/>
  <c r="E743" i="11"/>
  <c r="D743" i="11"/>
  <c r="E742" i="11"/>
  <c r="D742" i="11"/>
  <c r="E741" i="11"/>
  <c r="D741" i="11"/>
  <c r="E740" i="11"/>
  <c r="D740" i="11"/>
  <c r="E739" i="11"/>
  <c r="D739" i="11"/>
  <c r="E738" i="11"/>
  <c r="D738" i="11"/>
  <c r="E737" i="11"/>
  <c r="D737" i="11"/>
  <c r="E736" i="11"/>
  <c r="D736" i="11"/>
  <c r="E735" i="11"/>
  <c r="D735" i="11"/>
  <c r="E734" i="11"/>
  <c r="D734" i="11"/>
  <c r="E733" i="11"/>
  <c r="D733" i="11"/>
  <c r="E732" i="11"/>
  <c r="D732" i="11"/>
  <c r="E731" i="11"/>
  <c r="D731" i="11"/>
  <c r="E730" i="11"/>
  <c r="D730" i="11"/>
  <c r="E729" i="11"/>
  <c r="D729" i="11"/>
  <c r="E728" i="11"/>
  <c r="D728" i="11"/>
  <c r="E727" i="11"/>
  <c r="D727" i="11"/>
  <c r="E726" i="11"/>
  <c r="D726" i="11"/>
  <c r="E725" i="11"/>
  <c r="D725" i="11"/>
  <c r="E724" i="11"/>
  <c r="D724" i="11"/>
  <c r="E723" i="11"/>
  <c r="D723" i="11"/>
  <c r="E722" i="11"/>
  <c r="D722" i="11"/>
  <c r="E721" i="11"/>
  <c r="D721" i="11"/>
  <c r="E720" i="11"/>
  <c r="D720" i="11"/>
  <c r="E719" i="11"/>
  <c r="D719" i="11"/>
  <c r="E718" i="11"/>
  <c r="D718" i="11"/>
  <c r="E717" i="11"/>
  <c r="D717" i="11"/>
  <c r="E716" i="11"/>
  <c r="D716" i="11"/>
  <c r="E715" i="11"/>
  <c r="D715" i="11"/>
  <c r="E714" i="11"/>
  <c r="D714" i="11"/>
  <c r="E713" i="11"/>
  <c r="D713" i="11"/>
  <c r="E712" i="11"/>
  <c r="D712" i="11"/>
  <c r="E711" i="11"/>
  <c r="D711" i="11"/>
  <c r="E710" i="11"/>
  <c r="D710" i="11"/>
  <c r="E709" i="11"/>
  <c r="D709" i="11"/>
  <c r="E708" i="11"/>
  <c r="D708" i="11"/>
  <c r="E707" i="11"/>
  <c r="D707" i="11"/>
  <c r="E706" i="11"/>
  <c r="D706" i="11"/>
  <c r="E705" i="11"/>
  <c r="D705" i="11"/>
  <c r="E704" i="11"/>
  <c r="D704" i="11"/>
  <c r="E703" i="11"/>
  <c r="D703" i="11"/>
  <c r="E702" i="11"/>
  <c r="D702" i="11"/>
  <c r="E701" i="11"/>
  <c r="D701" i="11"/>
  <c r="E700" i="11"/>
  <c r="D700" i="11"/>
  <c r="E699" i="11"/>
  <c r="D699" i="11"/>
  <c r="E698" i="11"/>
  <c r="D698" i="11"/>
  <c r="E697" i="11"/>
  <c r="D697" i="11"/>
  <c r="E696" i="11"/>
  <c r="D696" i="11"/>
  <c r="E695" i="11"/>
  <c r="D695" i="11"/>
  <c r="E694" i="11"/>
  <c r="D694" i="11"/>
  <c r="E693" i="11"/>
  <c r="D693" i="11"/>
  <c r="E692" i="11"/>
  <c r="D692" i="11"/>
  <c r="E691" i="11"/>
  <c r="D691" i="11"/>
  <c r="E690" i="11"/>
  <c r="D690" i="11"/>
  <c r="E689" i="11"/>
  <c r="D689" i="11"/>
  <c r="E688" i="11"/>
  <c r="D688" i="11"/>
  <c r="E687" i="11"/>
  <c r="D687" i="11"/>
  <c r="E686" i="11"/>
  <c r="D686" i="11"/>
  <c r="E685" i="11"/>
  <c r="D685" i="11"/>
  <c r="E684" i="11"/>
  <c r="D684" i="11"/>
  <c r="E683" i="11"/>
  <c r="D683" i="11"/>
  <c r="E682" i="11"/>
  <c r="D682" i="11"/>
  <c r="E681" i="11"/>
  <c r="D681" i="11"/>
  <c r="E680" i="11"/>
  <c r="D680" i="11"/>
  <c r="E679" i="11"/>
  <c r="D679" i="11"/>
  <c r="E678" i="11"/>
  <c r="D678" i="11"/>
  <c r="E677" i="11"/>
  <c r="D677" i="11"/>
  <c r="E676" i="11"/>
  <c r="D676" i="11"/>
  <c r="E675" i="11"/>
  <c r="D675" i="11"/>
  <c r="E674" i="11"/>
  <c r="D674" i="11"/>
  <c r="E673" i="11"/>
  <c r="D673" i="11"/>
  <c r="E672" i="11"/>
  <c r="D672" i="11"/>
  <c r="E671" i="11"/>
  <c r="D671" i="11"/>
  <c r="E670" i="11"/>
  <c r="D670" i="11"/>
  <c r="E669" i="11"/>
  <c r="D669" i="11"/>
  <c r="E668" i="11"/>
  <c r="D668" i="11"/>
  <c r="E667" i="11"/>
  <c r="D667" i="11"/>
  <c r="E666" i="11"/>
  <c r="D666" i="11"/>
  <c r="E665" i="11"/>
  <c r="D665" i="11"/>
  <c r="E664" i="11"/>
  <c r="D664" i="11"/>
  <c r="E663" i="11"/>
  <c r="D663" i="11"/>
  <c r="E662" i="11"/>
  <c r="D662" i="11"/>
  <c r="E661" i="11"/>
  <c r="D661" i="11"/>
  <c r="E660" i="11"/>
  <c r="D660" i="11"/>
  <c r="E659" i="11"/>
  <c r="D659" i="11"/>
  <c r="E658" i="11"/>
  <c r="D658" i="11"/>
  <c r="E657" i="11"/>
  <c r="D657" i="11"/>
  <c r="E656" i="11"/>
  <c r="D656" i="11"/>
  <c r="E655" i="11"/>
  <c r="D655" i="11"/>
  <c r="E654" i="11"/>
  <c r="D654" i="11"/>
  <c r="E653" i="11"/>
  <c r="D653" i="11"/>
  <c r="E652" i="11"/>
  <c r="D652" i="11"/>
  <c r="E651" i="11"/>
  <c r="D651" i="11"/>
  <c r="E650" i="11"/>
  <c r="D650" i="11"/>
  <c r="E649" i="11"/>
  <c r="D649" i="11"/>
  <c r="E648" i="11"/>
  <c r="D648" i="11"/>
  <c r="E647" i="11"/>
  <c r="D647" i="11"/>
  <c r="E646" i="11"/>
  <c r="D646" i="11"/>
  <c r="E645" i="11"/>
  <c r="D645" i="11"/>
  <c r="E644" i="11"/>
  <c r="D644" i="11"/>
  <c r="E643" i="11"/>
  <c r="D643" i="11"/>
  <c r="E642" i="11"/>
  <c r="D642" i="11"/>
  <c r="E641" i="11"/>
  <c r="D641" i="11"/>
  <c r="E640" i="11"/>
  <c r="D640" i="11"/>
  <c r="E639" i="11"/>
  <c r="D639" i="11"/>
  <c r="E638" i="11"/>
  <c r="D638" i="11"/>
  <c r="E637" i="11"/>
  <c r="D637" i="11"/>
  <c r="E636" i="11"/>
  <c r="D636" i="11"/>
  <c r="E635" i="11"/>
  <c r="D635" i="11"/>
  <c r="E634" i="11"/>
  <c r="D634" i="11"/>
  <c r="E633" i="11"/>
  <c r="D633" i="11"/>
  <c r="E632" i="11"/>
  <c r="D632" i="11"/>
  <c r="E631" i="11"/>
  <c r="D631" i="11"/>
  <c r="E630" i="11"/>
  <c r="D630" i="11"/>
  <c r="E629" i="11"/>
  <c r="D629" i="11"/>
  <c r="E628" i="11"/>
  <c r="D628" i="11"/>
  <c r="E627" i="11"/>
  <c r="D627" i="11"/>
  <c r="E626" i="11"/>
  <c r="D626" i="11"/>
  <c r="E625" i="11"/>
  <c r="D625" i="11"/>
  <c r="E624" i="11"/>
  <c r="D624" i="11"/>
  <c r="E623" i="11"/>
  <c r="D623" i="11"/>
  <c r="E622" i="11"/>
  <c r="D622" i="11"/>
  <c r="E621" i="11"/>
  <c r="D621" i="11"/>
  <c r="E620" i="11"/>
  <c r="D620" i="11"/>
  <c r="E619" i="11"/>
  <c r="D619" i="11"/>
  <c r="E618" i="11"/>
  <c r="D618" i="11"/>
  <c r="E617" i="11"/>
  <c r="D617" i="11"/>
  <c r="E616" i="11"/>
  <c r="D616" i="11"/>
  <c r="E615" i="11"/>
  <c r="D615" i="11"/>
  <c r="E614" i="11"/>
  <c r="D614" i="11"/>
  <c r="E613" i="11"/>
  <c r="D613" i="11"/>
  <c r="E612" i="11"/>
  <c r="D612" i="11"/>
  <c r="E611" i="11"/>
  <c r="D611" i="11"/>
  <c r="E610" i="11"/>
  <c r="D610" i="11"/>
  <c r="E609" i="11"/>
  <c r="D609" i="11"/>
  <c r="E608" i="11"/>
  <c r="D608" i="11"/>
  <c r="E607" i="11"/>
  <c r="D607" i="11"/>
  <c r="E606" i="11"/>
  <c r="D606" i="11"/>
  <c r="E605" i="11"/>
  <c r="D605" i="11"/>
  <c r="E604" i="11"/>
  <c r="D604" i="11"/>
  <c r="E603" i="11"/>
  <c r="D603" i="11"/>
  <c r="E602" i="11"/>
  <c r="D602" i="11"/>
  <c r="E601" i="11"/>
  <c r="D601" i="11"/>
  <c r="E600" i="11"/>
  <c r="D600" i="11"/>
  <c r="E599" i="11"/>
  <c r="D599" i="11"/>
  <c r="E598" i="11"/>
  <c r="D598" i="11"/>
  <c r="E597" i="11"/>
  <c r="D597" i="11"/>
  <c r="E596" i="11"/>
  <c r="D596" i="11"/>
  <c r="E595" i="11"/>
  <c r="D595" i="11"/>
  <c r="E594" i="11"/>
  <c r="D594" i="11"/>
  <c r="E593" i="11"/>
  <c r="D593" i="11"/>
  <c r="E592" i="11"/>
  <c r="D592" i="11"/>
  <c r="E591" i="11"/>
  <c r="D591" i="11"/>
  <c r="E590" i="11"/>
  <c r="D590" i="11"/>
  <c r="E589" i="11"/>
  <c r="D589" i="11"/>
  <c r="E588" i="11"/>
  <c r="D588" i="11"/>
  <c r="E587" i="11"/>
  <c r="D587" i="11"/>
  <c r="E586" i="11"/>
  <c r="D586" i="11"/>
  <c r="E585" i="11"/>
  <c r="D585" i="11"/>
  <c r="E584" i="11"/>
  <c r="D584" i="11"/>
  <c r="E583" i="11"/>
  <c r="D583" i="11"/>
  <c r="E582" i="11"/>
  <c r="D582" i="11"/>
  <c r="E581" i="11"/>
  <c r="D581" i="11"/>
  <c r="E580" i="11"/>
  <c r="D580" i="11"/>
  <c r="E579" i="11"/>
  <c r="D579" i="11"/>
  <c r="E578" i="11"/>
  <c r="D578" i="11"/>
  <c r="E577" i="11"/>
  <c r="D577" i="11"/>
  <c r="E576" i="11"/>
  <c r="D576" i="11"/>
  <c r="E575" i="11"/>
  <c r="D575" i="11"/>
  <c r="E574" i="11"/>
  <c r="D574" i="11"/>
  <c r="E573" i="11"/>
  <c r="D573" i="11"/>
  <c r="E572" i="11"/>
  <c r="D572" i="11"/>
  <c r="E571" i="11"/>
  <c r="D571" i="11"/>
  <c r="E570" i="11"/>
  <c r="D570" i="11"/>
  <c r="E569" i="11"/>
  <c r="D569" i="11"/>
  <c r="E568" i="11"/>
  <c r="D568" i="11"/>
  <c r="E567" i="11"/>
  <c r="D567" i="11"/>
  <c r="E566" i="11"/>
  <c r="D566" i="11"/>
  <c r="E565" i="11"/>
  <c r="D565" i="11"/>
  <c r="E564" i="11"/>
  <c r="D564" i="11"/>
  <c r="E563" i="11"/>
  <c r="D563" i="11"/>
  <c r="E562" i="11"/>
  <c r="D562" i="11"/>
  <c r="E561" i="11"/>
  <c r="D561" i="11"/>
  <c r="E560" i="11"/>
  <c r="D560" i="11"/>
  <c r="E559" i="11"/>
  <c r="D559" i="11"/>
  <c r="E558" i="11"/>
  <c r="D558" i="11"/>
  <c r="E557" i="11"/>
  <c r="D557" i="11"/>
  <c r="E556" i="11"/>
  <c r="D556" i="11"/>
  <c r="E555" i="11"/>
  <c r="D555" i="11"/>
  <c r="E554" i="11"/>
  <c r="D554" i="11"/>
  <c r="E553" i="11"/>
  <c r="D553" i="11"/>
  <c r="E552" i="11"/>
  <c r="D552" i="11"/>
  <c r="E551" i="11"/>
  <c r="D551" i="11"/>
  <c r="E550" i="11"/>
  <c r="D550" i="11"/>
  <c r="E549" i="11"/>
  <c r="D549" i="11"/>
  <c r="E548" i="11"/>
  <c r="D548" i="11"/>
  <c r="E547" i="11"/>
  <c r="D547" i="11"/>
  <c r="E546" i="11"/>
  <c r="D546" i="11"/>
  <c r="E545" i="11"/>
  <c r="D545" i="11"/>
  <c r="E544" i="11"/>
  <c r="D544" i="11"/>
  <c r="E543" i="11"/>
  <c r="D543" i="11"/>
  <c r="E542" i="11"/>
  <c r="D542" i="11"/>
  <c r="E541" i="11"/>
  <c r="D541" i="11"/>
  <c r="E540" i="11"/>
  <c r="D540" i="11"/>
  <c r="E539" i="11"/>
  <c r="D539" i="11"/>
  <c r="E538" i="11"/>
  <c r="D538" i="11"/>
  <c r="E537" i="11"/>
  <c r="D537" i="11"/>
  <c r="E536" i="11"/>
  <c r="D536" i="11"/>
  <c r="E535" i="11"/>
  <c r="D535" i="11"/>
  <c r="E534" i="11"/>
  <c r="D534" i="11"/>
  <c r="E533" i="11"/>
  <c r="D533" i="11"/>
  <c r="E532" i="11"/>
  <c r="D532" i="11"/>
  <c r="E531" i="11"/>
  <c r="D531" i="11"/>
  <c r="E530" i="11"/>
  <c r="D530" i="11"/>
  <c r="E529" i="11"/>
  <c r="D529" i="11"/>
  <c r="E528" i="11"/>
  <c r="D528" i="11"/>
  <c r="E527" i="11"/>
  <c r="D527" i="11"/>
  <c r="E526" i="11"/>
  <c r="D526" i="11"/>
  <c r="E525" i="11"/>
  <c r="D525" i="11"/>
  <c r="E524" i="11"/>
  <c r="D524" i="11"/>
  <c r="E523" i="11"/>
  <c r="D523" i="11"/>
  <c r="E522" i="11"/>
  <c r="D522" i="11"/>
  <c r="E521" i="11"/>
  <c r="D521" i="11"/>
  <c r="E520" i="11"/>
  <c r="D520" i="11"/>
  <c r="E519" i="11"/>
  <c r="D519" i="11"/>
  <c r="E518" i="11"/>
  <c r="D518" i="11"/>
  <c r="E517" i="11"/>
  <c r="D517" i="11"/>
  <c r="E516" i="11"/>
  <c r="D516" i="11"/>
  <c r="E515" i="11"/>
  <c r="D515" i="11"/>
  <c r="E514" i="11"/>
  <c r="D514" i="11"/>
  <c r="E513" i="11"/>
  <c r="D513" i="11"/>
  <c r="E512" i="11"/>
  <c r="D512" i="11"/>
  <c r="E511" i="11"/>
  <c r="D511" i="11"/>
  <c r="E510" i="11"/>
  <c r="D510" i="11"/>
  <c r="E509" i="11"/>
  <c r="D509" i="11"/>
  <c r="E508" i="11"/>
  <c r="D508" i="11"/>
  <c r="E507" i="11"/>
  <c r="D507" i="11"/>
  <c r="E506" i="11"/>
  <c r="D506" i="11"/>
  <c r="E505" i="11"/>
  <c r="D505" i="11"/>
  <c r="E504" i="11"/>
  <c r="D504" i="11"/>
  <c r="E503" i="11"/>
  <c r="D503" i="11"/>
  <c r="E502" i="11"/>
  <c r="D502" i="11"/>
  <c r="E501" i="11"/>
  <c r="D501" i="11"/>
  <c r="E500" i="11"/>
  <c r="D500" i="11"/>
  <c r="E499" i="11"/>
  <c r="D499" i="11"/>
  <c r="E498" i="11"/>
  <c r="D498" i="11"/>
  <c r="E497" i="11"/>
  <c r="D497" i="11"/>
  <c r="E496" i="11"/>
  <c r="D496" i="11"/>
  <c r="E495" i="11"/>
  <c r="D495" i="11"/>
  <c r="E494" i="11"/>
  <c r="D494" i="11"/>
  <c r="E493" i="11"/>
  <c r="D493" i="11"/>
  <c r="E492" i="11"/>
  <c r="D492" i="11"/>
  <c r="E491" i="11"/>
  <c r="D491" i="11"/>
  <c r="E490" i="11"/>
  <c r="D490" i="11"/>
  <c r="E489" i="11"/>
  <c r="D489" i="11"/>
  <c r="E488" i="11"/>
  <c r="D488" i="11"/>
  <c r="E487" i="11"/>
  <c r="D487" i="11"/>
  <c r="E486" i="11"/>
  <c r="D486" i="11"/>
  <c r="E485" i="11"/>
  <c r="D485" i="11"/>
  <c r="E484" i="11"/>
  <c r="D484" i="11"/>
  <c r="E483" i="11"/>
  <c r="D483" i="11"/>
  <c r="E482" i="11"/>
  <c r="D482" i="11"/>
  <c r="E481" i="11"/>
  <c r="D481" i="11"/>
  <c r="E480" i="11"/>
  <c r="D480" i="11"/>
  <c r="E479" i="11"/>
  <c r="D479" i="11"/>
  <c r="E478" i="11"/>
  <c r="D478" i="11"/>
  <c r="E477" i="11"/>
  <c r="D477" i="11"/>
  <c r="E476" i="11"/>
  <c r="D476" i="11"/>
  <c r="E475" i="11"/>
  <c r="D475" i="11"/>
  <c r="E474" i="11"/>
  <c r="D474" i="11"/>
  <c r="E473" i="11"/>
  <c r="D473" i="11"/>
  <c r="E472" i="11"/>
  <c r="D472" i="11"/>
  <c r="E471" i="11"/>
  <c r="D471" i="11"/>
  <c r="E470" i="11"/>
  <c r="D470" i="11"/>
  <c r="E469" i="11"/>
  <c r="D469" i="11"/>
  <c r="E468" i="11"/>
  <c r="D468" i="11"/>
  <c r="E467" i="11"/>
  <c r="D467" i="11"/>
  <c r="E466" i="11"/>
  <c r="D466" i="11"/>
  <c r="E465" i="11"/>
  <c r="D465" i="11"/>
  <c r="E464" i="11"/>
  <c r="D464" i="11"/>
  <c r="E463" i="11"/>
  <c r="D463" i="11"/>
  <c r="E462" i="11"/>
  <c r="D462" i="11"/>
  <c r="E461" i="11"/>
  <c r="D461" i="11"/>
  <c r="E460" i="11"/>
  <c r="D460" i="11"/>
  <c r="E459" i="11"/>
  <c r="D459" i="11"/>
  <c r="E458" i="11"/>
  <c r="D458" i="11"/>
  <c r="E457" i="11"/>
  <c r="D457" i="11"/>
  <c r="E456" i="11"/>
  <c r="D456" i="11"/>
  <c r="E455" i="11"/>
  <c r="D455" i="11"/>
  <c r="E454" i="11"/>
  <c r="D454" i="11"/>
  <c r="E453" i="11"/>
  <c r="D453" i="11"/>
  <c r="E452" i="11"/>
  <c r="D452" i="11"/>
  <c r="E451" i="11"/>
  <c r="D451" i="11"/>
  <c r="E450" i="11"/>
  <c r="D450" i="11"/>
  <c r="E449" i="11"/>
  <c r="D449" i="11"/>
  <c r="E448" i="11"/>
  <c r="D448" i="11"/>
  <c r="E447" i="11"/>
  <c r="D447" i="11"/>
  <c r="E446" i="11"/>
  <c r="D446" i="11"/>
  <c r="E445" i="11"/>
  <c r="D445" i="11"/>
  <c r="E444" i="11"/>
  <c r="D444" i="11"/>
  <c r="E443" i="11"/>
  <c r="D443" i="11"/>
  <c r="E442" i="11"/>
  <c r="D442" i="11"/>
  <c r="E441" i="11"/>
  <c r="D441" i="11"/>
  <c r="E440" i="11"/>
  <c r="D440" i="11"/>
  <c r="E439" i="11"/>
  <c r="D439" i="11"/>
  <c r="E438" i="11"/>
  <c r="D438" i="11"/>
  <c r="E437" i="11"/>
  <c r="D437" i="11"/>
  <c r="E436" i="11"/>
  <c r="D436" i="11"/>
  <c r="E435" i="11"/>
  <c r="D435" i="11"/>
  <c r="E434" i="11"/>
  <c r="D434" i="11"/>
  <c r="E433" i="11"/>
  <c r="D433" i="11"/>
  <c r="E432" i="11"/>
  <c r="D432" i="11"/>
  <c r="E431" i="11"/>
  <c r="D431" i="11"/>
  <c r="E430" i="11"/>
  <c r="D430" i="11"/>
  <c r="E429" i="11"/>
  <c r="D429" i="11"/>
  <c r="E428" i="11"/>
  <c r="D428" i="11"/>
  <c r="E427" i="11"/>
  <c r="D427" i="11"/>
  <c r="E426" i="11"/>
  <c r="D426" i="11"/>
  <c r="E425" i="11"/>
  <c r="D425" i="11"/>
  <c r="E424" i="11"/>
  <c r="D424" i="11"/>
  <c r="E423" i="11"/>
  <c r="D423" i="11"/>
  <c r="E422" i="11"/>
  <c r="D422" i="11"/>
  <c r="E421" i="11"/>
  <c r="D421" i="11"/>
  <c r="E420" i="11"/>
  <c r="D420" i="11"/>
  <c r="E419" i="11"/>
  <c r="D419" i="11"/>
  <c r="E418" i="11"/>
  <c r="D418" i="11"/>
  <c r="E417" i="11"/>
  <c r="D417" i="11"/>
  <c r="E416" i="11"/>
  <c r="D416" i="11"/>
  <c r="E415" i="11"/>
  <c r="D415" i="11"/>
  <c r="E414" i="11"/>
  <c r="D414" i="11"/>
  <c r="E413" i="11"/>
  <c r="D413" i="11"/>
  <c r="E412" i="11"/>
  <c r="D412" i="11"/>
  <c r="E411" i="11"/>
  <c r="D411" i="11"/>
  <c r="E410" i="11"/>
  <c r="D410" i="11"/>
  <c r="E409" i="11"/>
  <c r="D409" i="11"/>
  <c r="E408" i="11"/>
  <c r="D408" i="11"/>
  <c r="E407" i="11"/>
  <c r="D407" i="11"/>
  <c r="E406" i="11"/>
  <c r="D406" i="11"/>
  <c r="E405" i="11"/>
  <c r="D405" i="11"/>
  <c r="E404" i="11"/>
  <c r="D404" i="11"/>
  <c r="E403" i="11"/>
  <c r="D403" i="11"/>
  <c r="E402" i="11"/>
  <c r="D402" i="11"/>
  <c r="E401" i="11"/>
  <c r="D401" i="11"/>
  <c r="E400" i="11"/>
  <c r="D400" i="11"/>
  <c r="E399" i="11"/>
  <c r="D399" i="11"/>
  <c r="E398" i="11"/>
  <c r="D398" i="11"/>
  <c r="E397" i="11"/>
  <c r="D397" i="11"/>
  <c r="E396" i="11"/>
  <c r="D396" i="11"/>
  <c r="E395" i="11"/>
  <c r="D395" i="11"/>
  <c r="E394" i="11"/>
  <c r="D394" i="11"/>
  <c r="E393" i="11"/>
  <c r="D393" i="11"/>
  <c r="E392" i="11"/>
  <c r="D392" i="11"/>
  <c r="E391" i="11"/>
  <c r="D391" i="11"/>
  <c r="E390" i="11"/>
  <c r="D390" i="11"/>
  <c r="E389" i="11"/>
  <c r="D389" i="11"/>
  <c r="E388" i="11"/>
  <c r="D388" i="11"/>
  <c r="E387" i="11"/>
  <c r="D387" i="11"/>
  <c r="E386" i="11"/>
  <c r="D386" i="11"/>
  <c r="E385" i="11"/>
  <c r="D385" i="11"/>
  <c r="E384" i="11"/>
  <c r="D384" i="11"/>
  <c r="E383" i="11"/>
  <c r="D383" i="11"/>
  <c r="E382" i="11"/>
  <c r="D382" i="11"/>
  <c r="E381" i="11"/>
  <c r="D381" i="11"/>
  <c r="E380" i="11"/>
  <c r="D380" i="11"/>
  <c r="E379" i="11"/>
  <c r="D379" i="11"/>
  <c r="E378" i="11"/>
  <c r="D378" i="11"/>
  <c r="E377" i="11"/>
  <c r="D377" i="11"/>
  <c r="E376" i="11"/>
  <c r="D376" i="11"/>
  <c r="E375" i="11"/>
  <c r="D375" i="11"/>
  <c r="E374" i="11"/>
  <c r="D374" i="11"/>
  <c r="E373" i="11"/>
  <c r="D373" i="11"/>
  <c r="E372" i="11"/>
  <c r="D372" i="11"/>
  <c r="E371" i="11"/>
  <c r="D371" i="11"/>
  <c r="E370" i="11"/>
  <c r="D370" i="11"/>
  <c r="E369" i="11"/>
  <c r="D369" i="11"/>
  <c r="E368" i="11"/>
  <c r="D368" i="11"/>
  <c r="E367" i="11"/>
  <c r="D367" i="11"/>
  <c r="E366" i="11"/>
  <c r="D366" i="11"/>
  <c r="E365" i="11"/>
  <c r="D365" i="11"/>
  <c r="E364" i="11"/>
  <c r="D364" i="11"/>
  <c r="E363" i="11"/>
  <c r="D363" i="11"/>
  <c r="E362" i="11"/>
  <c r="D362" i="11"/>
  <c r="E361" i="11"/>
  <c r="D361" i="11"/>
  <c r="E360" i="11"/>
  <c r="D360" i="11"/>
  <c r="E359" i="11"/>
  <c r="D359" i="11"/>
  <c r="E358" i="11"/>
  <c r="D358" i="11"/>
  <c r="E357" i="11"/>
  <c r="D357" i="11"/>
  <c r="E356" i="11"/>
  <c r="D356" i="11"/>
  <c r="E355" i="11"/>
  <c r="D355" i="11"/>
  <c r="E354" i="11"/>
  <c r="D354" i="11"/>
  <c r="E353" i="11"/>
  <c r="D353" i="11"/>
  <c r="E352" i="11"/>
  <c r="D352" i="11"/>
  <c r="E351" i="11"/>
  <c r="D351" i="11"/>
  <c r="E350" i="11"/>
  <c r="D350" i="11"/>
  <c r="E349" i="11"/>
  <c r="D349" i="11"/>
  <c r="E348" i="11"/>
  <c r="D348" i="11"/>
  <c r="E347" i="11"/>
  <c r="D347" i="11"/>
  <c r="E346" i="11"/>
  <c r="D346" i="11"/>
  <c r="E345" i="11"/>
  <c r="D345" i="11"/>
  <c r="E344" i="11"/>
  <c r="D344" i="11"/>
  <c r="E343" i="11"/>
  <c r="D343" i="11"/>
  <c r="E342" i="11"/>
  <c r="D342" i="11"/>
  <c r="E341" i="11"/>
  <c r="D341" i="11"/>
  <c r="E340" i="11"/>
  <c r="D340" i="11"/>
  <c r="E339" i="11"/>
  <c r="D339" i="11"/>
  <c r="E338" i="11"/>
  <c r="D338" i="11"/>
  <c r="E337" i="11"/>
  <c r="D337" i="11"/>
  <c r="E336" i="11"/>
  <c r="D336" i="11"/>
  <c r="E335" i="11"/>
  <c r="D335" i="11"/>
  <c r="E334" i="11"/>
  <c r="D334" i="11"/>
  <c r="E333" i="11"/>
  <c r="D333" i="11"/>
  <c r="E332" i="11"/>
  <c r="D332" i="11"/>
  <c r="E331" i="11"/>
  <c r="D331" i="11"/>
  <c r="E330" i="11"/>
  <c r="D330" i="11"/>
  <c r="E329" i="11"/>
  <c r="D329" i="11"/>
  <c r="E328" i="11"/>
  <c r="D328" i="11"/>
  <c r="E327" i="11"/>
  <c r="D327" i="11"/>
  <c r="E326" i="11"/>
  <c r="D326" i="11"/>
  <c r="E325" i="11"/>
  <c r="D325" i="11"/>
  <c r="E324" i="11"/>
  <c r="D324" i="11"/>
  <c r="E323" i="11"/>
  <c r="D323" i="11"/>
  <c r="E322" i="11"/>
  <c r="D322" i="11"/>
  <c r="E321" i="11"/>
  <c r="D321" i="11"/>
  <c r="E320" i="11"/>
  <c r="D320" i="11"/>
  <c r="E319" i="11"/>
  <c r="D319" i="11"/>
  <c r="E318" i="11"/>
  <c r="D318" i="11"/>
  <c r="E317" i="11"/>
  <c r="D317" i="11"/>
  <c r="E316" i="11"/>
  <c r="D316" i="11"/>
  <c r="E315" i="11"/>
  <c r="D315" i="11"/>
  <c r="E314" i="11"/>
  <c r="D314" i="11"/>
  <c r="E313" i="11"/>
  <c r="D313" i="11"/>
  <c r="E312" i="11"/>
  <c r="D312" i="11"/>
  <c r="E311" i="11"/>
  <c r="D311" i="11"/>
  <c r="E310" i="11"/>
  <c r="D310" i="11"/>
  <c r="E309" i="11"/>
  <c r="D309" i="11"/>
  <c r="E308" i="11"/>
  <c r="D308" i="11"/>
  <c r="E307" i="11"/>
  <c r="D307" i="11"/>
  <c r="E306" i="11"/>
  <c r="D306" i="11"/>
  <c r="E305" i="11"/>
  <c r="D305" i="11"/>
  <c r="E304" i="11"/>
  <c r="D304" i="11"/>
  <c r="E303" i="11"/>
  <c r="D303" i="11"/>
  <c r="E302" i="11"/>
  <c r="D302" i="11"/>
  <c r="E301" i="11"/>
  <c r="D301" i="11"/>
  <c r="E300" i="11"/>
  <c r="D300" i="11"/>
  <c r="E299" i="11"/>
  <c r="D299" i="11"/>
  <c r="E298" i="11"/>
  <c r="D298" i="11"/>
  <c r="E297" i="11"/>
  <c r="D297" i="11"/>
  <c r="E296" i="11"/>
  <c r="D296" i="11"/>
  <c r="E295" i="11"/>
  <c r="D295" i="11"/>
  <c r="E294" i="11"/>
  <c r="D294" i="11"/>
  <c r="E293" i="11"/>
  <c r="D293" i="11"/>
  <c r="E292" i="11"/>
  <c r="D292" i="11"/>
  <c r="E291" i="11"/>
  <c r="D291" i="11"/>
  <c r="E290" i="11"/>
  <c r="D290" i="11"/>
  <c r="E289" i="11"/>
  <c r="D289" i="11"/>
  <c r="E288" i="11"/>
  <c r="D288" i="11"/>
  <c r="E287" i="11"/>
  <c r="D287" i="11"/>
  <c r="E286" i="11"/>
  <c r="D286" i="11"/>
  <c r="E285" i="11"/>
  <c r="D285" i="11"/>
  <c r="E284" i="11"/>
  <c r="D284" i="11"/>
  <c r="E283" i="11"/>
  <c r="D283" i="11"/>
  <c r="E282" i="11"/>
  <c r="D282" i="11"/>
  <c r="E281" i="11"/>
  <c r="D281" i="11"/>
  <c r="E280" i="11"/>
  <c r="D280" i="11"/>
  <c r="E279" i="11"/>
  <c r="D279" i="11"/>
  <c r="E278" i="11"/>
  <c r="D278" i="11"/>
  <c r="E277" i="11"/>
  <c r="D277" i="11"/>
  <c r="E276" i="11"/>
  <c r="D276" i="11"/>
  <c r="E275" i="11"/>
  <c r="D275" i="11"/>
  <c r="E274" i="11"/>
  <c r="D274" i="11"/>
  <c r="E273" i="11"/>
  <c r="D273" i="11"/>
  <c r="E272" i="11"/>
  <c r="D272" i="11"/>
  <c r="E271" i="11"/>
  <c r="D271" i="11"/>
  <c r="E270" i="11"/>
  <c r="D270" i="11"/>
  <c r="E269" i="11"/>
  <c r="D269" i="11"/>
  <c r="E268" i="11"/>
  <c r="D268" i="11"/>
  <c r="E267" i="11"/>
  <c r="D267" i="11"/>
  <c r="E266" i="11"/>
  <c r="D266" i="11"/>
  <c r="E265" i="11"/>
  <c r="D265" i="11"/>
  <c r="E264" i="11"/>
  <c r="D264" i="11"/>
  <c r="E263" i="11"/>
  <c r="D263" i="11"/>
  <c r="E262" i="11"/>
  <c r="D262" i="11"/>
  <c r="E261" i="11"/>
  <c r="D261" i="11"/>
  <c r="E260" i="11"/>
  <c r="D260" i="11"/>
  <c r="E259" i="11"/>
  <c r="D259" i="11"/>
  <c r="E258" i="11"/>
  <c r="D258" i="11"/>
  <c r="E257" i="11"/>
  <c r="D257" i="11"/>
  <c r="E256" i="11"/>
  <c r="D256" i="11"/>
  <c r="E255" i="11"/>
  <c r="D255" i="11"/>
  <c r="E254" i="11"/>
  <c r="D254" i="11"/>
  <c r="E253" i="11"/>
  <c r="D253" i="11"/>
  <c r="E252" i="11"/>
  <c r="D252" i="11"/>
  <c r="E251" i="11"/>
  <c r="D251" i="11"/>
  <c r="E250" i="11"/>
  <c r="D250" i="11"/>
  <c r="E249" i="11"/>
  <c r="D249" i="11"/>
  <c r="E248" i="11"/>
  <c r="D248" i="11"/>
  <c r="E247" i="11"/>
  <c r="D247" i="11"/>
  <c r="E246" i="11"/>
  <c r="D246" i="11"/>
  <c r="E245" i="11"/>
  <c r="D245" i="11"/>
  <c r="E244" i="11"/>
  <c r="D244" i="11"/>
  <c r="E243" i="11"/>
  <c r="D243" i="11"/>
  <c r="E242" i="11"/>
  <c r="D242" i="11"/>
  <c r="E241" i="11"/>
  <c r="D241" i="11"/>
  <c r="E240" i="11"/>
  <c r="D240" i="11"/>
  <c r="E239" i="11"/>
  <c r="D239" i="11"/>
  <c r="E238" i="11"/>
  <c r="D238" i="11"/>
  <c r="E237" i="11"/>
  <c r="D237" i="11"/>
  <c r="E236" i="11"/>
  <c r="D236" i="11"/>
  <c r="E235" i="11"/>
  <c r="D235" i="11"/>
  <c r="E234" i="11"/>
  <c r="D234" i="11"/>
  <c r="E233" i="11"/>
  <c r="D233" i="11"/>
  <c r="E232" i="11"/>
  <c r="D232" i="11"/>
  <c r="E231" i="11"/>
  <c r="D231" i="11"/>
  <c r="E230" i="11"/>
  <c r="D230" i="11"/>
  <c r="E229" i="11"/>
  <c r="D229" i="11"/>
  <c r="E228" i="11"/>
  <c r="D228" i="11"/>
  <c r="E227" i="11"/>
  <c r="D227" i="11"/>
  <c r="E226" i="11"/>
  <c r="D226" i="11"/>
  <c r="E225" i="11"/>
  <c r="D225" i="11"/>
  <c r="E224" i="11"/>
  <c r="D224" i="11"/>
  <c r="E223" i="11"/>
  <c r="D223" i="11"/>
  <c r="E222" i="11"/>
  <c r="D222" i="11"/>
  <c r="E221" i="11"/>
  <c r="D221" i="11"/>
  <c r="E220" i="11"/>
  <c r="D220" i="11"/>
  <c r="E219" i="11"/>
  <c r="D219" i="11"/>
  <c r="E218" i="11"/>
  <c r="D218" i="11"/>
  <c r="E217" i="11"/>
  <c r="D217" i="11"/>
  <c r="E216" i="11"/>
  <c r="D216" i="11"/>
  <c r="E215" i="11"/>
  <c r="D215" i="11"/>
  <c r="E214" i="11"/>
  <c r="D214" i="11"/>
  <c r="E213" i="11"/>
  <c r="D213" i="11"/>
  <c r="E212" i="11"/>
  <c r="D212" i="11"/>
  <c r="E211" i="11"/>
  <c r="D211" i="11"/>
  <c r="E210" i="11"/>
  <c r="D210" i="11"/>
  <c r="E209" i="11"/>
  <c r="D209" i="11"/>
  <c r="E208" i="11"/>
  <c r="D208" i="11"/>
  <c r="E207" i="11"/>
  <c r="D207" i="11"/>
  <c r="E206" i="11"/>
  <c r="D206" i="11"/>
  <c r="E205" i="11"/>
  <c r="D205" i="11"/>
  <c r="E204" i="11"/>
  <c r="D204" i="11"/>
  <c r="E203" i="11"/>
  <c r="D203" i="11"/>
  <c r="E202" i="11"/>
  <c r="D202" i="11"/>
  <c r="E201" i="11"/>
  <c r="D201" i="11"/>
  <c r="E200" i="11"/>
  <c r="D200" i="11"/>
  <c r="E199" i="11"/>
  <c r="D199" i="11"/>
  <c r="E198" i="11"/>
  <c r="D198" i="11"/>
  <c r="E197" i="11"/>
  <c r="D197" i="11"/>
  <c r="E196" i="11"/>
  <c r="D196" i="11"/>
  <c r="E195" i="11"/>
  <c r="D195" i="11"/>
  <c r="E194" i="11"/>
  <c r="D194" i="11"/>
  <c r="E193" i="11"/>
  <c r="D193" i="11"/>
  <c r="E192" i="11"/>
  <c r="D192" i="11"/>
  <c r="E191" i="11"/>
  <c r="D191" i="11"/>
  <c r="E190" i="11"/>
  <c r="D190" i="11"/>
  <c r="E189" i="11"/>
  <c r="D189" i="11"/>
  <c r="E188" i="11"/>
  <c r="D188" i="11"/>
  <c r="E187" i="11"/>
  <c r="D187" i="11"/>
  <c r="E186" i="11"/>
  <c r="D186" i="11"/>
  <c r="E185" i="11"/>
  <c r="D185" i="11"/>
  <c r="E184" i="11"/>
  <c r="D184" i="11"/>
  <c r="E183" i="11"/>
  <c r="D183" i="11"/>
  <c r="E182" i="11"/>
  <c r="D182" i="11"/>
  <c r="E181" i="11"/>
  <c r="D181" i="11"/>
  <c r="E180" i="11"/>
  <c r="D180" i="11"/>
  <c r="E179" i="11"/>
  <c r="D179" i="11"/>
  <c r="E178" i="11"/>
  <c r="D178" i="11"/>
  <c r="E177" i="11"/>
  <c r="D177" i="11"/>
  <c r="E176" i="11"/>
  <c r="D176" i="11"/>
  <c r="E175" i="11"/>
  <c r="D175" i="11"/>
  <c r="E174" i="11"/>
  <c r="D174" i="11"/>
  <c r="E173" i="11"/>
  <c r="D173" i="11"/>
  <c r="E172" i="11"/>
  <c r="D172" i="11"/>
  <c r="E171" i="11"/>
  <c r="D171" i="11"/>
  <c r="E170" i="11"/>
  <c r="D170" i="11"/>
  <c r="E169" i="11"/>
  <c r="D169" i="11"/>
  <c r="E168" i="11"/>
  <c r="D168" i="11"/>
  <c r="E167" i="11"/>
  <c r="D167" i="11"/>
  <c r="E166" i="11"/>
  <c r="D166" i="11"/>
  <c r="E165" i="11"/>
  <c r="D165" i="11"/>
  <c r="E164" i="11"/>
  <c r="D164" i="11"/>
  <c r="E163" i="11"/>
  <c r="D163" i="11"/>
  <c r="E162" i="11"/>
  <c r="D162" i="11"/>
  <c r="E161" i="11"/>
  <c r="D161" i="11"/>
  <c r="E160" i="11"/>
  <c r="D160" i="11"/>
  <c r="E159" i="11"/>
  <c r="D159" i="11"/>
  <c r="E158" i="11"/>
  <c r="D158" i="11"/>
  <c r="E157" i="11"/>
  <c r="D157" i="11"/>
  <c r="E156" i="11"/>
  <c r="D156" i="11"/>
  <c r="E155" i="11"/>
  <c r="D155" i="11"/>
  <c r="E154" i="11"/>
  <c r="D154" i="11"/>
  <c r="E153" i="11"/>
  <c r="D153" i="11"/>
  <c r="E152" i="11"/>
  <c r="D152" i="11"/>
  <c r="E151" i="11"/>
  <c r="D151" i="11"/>
  <c r="E150" i="11"/>
  <c r="D150" i="11"/>
  <c r="E149" i="11"/>
  <c r="D149" i="11"/>
  <c r="E148" i="11"/>
  <c r="D148" i="11"/>
  <c r="E147" i="11"/>
  <c r="D147" i="11"/>
  <c r="E146" i="11"/>
  <c r="D146" i="11"/>
  <c r="E145" i="11"/>
  <c r="D145" i="11"/>
  <c r="E144" i="11"/>
  <c r="D144" i="11"/>
  <c r="E143" i="11"/>
  <c r="D143" i="11"/>
  <c r="E142" i="11"/>
  <c r="D142" i="11"/>
  <c r="E141" i="11"/>
  <c r="D141" i="11"/>
  <c r="E140" i="11"/>
  <c r="D140" i="11"/>
  <c r="E139" i="11"/>
  <c r="D139" i="11"/>
  <c r="E138" i="11"/>
  <c r="D138" i="11"/>
  <c r="E137" i="11"/>
  <c r="D137" i="11"/>
  <c r="E136" i="11"/>
  <c r="D136" i="11"/>
  <c r="E135" i="11"/>
  <c r="D135" i="11"/>
  <c r="E134" i="11"/>
  <c r="D134" i="11"/>
  <c r="E133" i="11"/>
  <c r="D133" i="11"/>
  <c r="E132" i="11"/>
  <c r="D132" i="11"/>
  <c r="E131" i="11"/>
  <c r="D131" i="11"/>
  <c r="E130" i="11"/>
  <c r="D130" i="11"/>
  <c r="E129" i="11"/>
  <c r="D129" i="11"/>
  <c r="E128" i="11"/>
  <c r="D128" i="11"/>
  <c r="E127" i="11"/>
  <c r="D127" i="11"/>
  <c r="E126" i="11"/>
  <c r="D126" i="11"/>
  <c r="E125" i="11"/>
  <c r="D125" i="11"/>
  <c r="E124" i="11"/>
  <c r="D124" i="11"/>
  <c r="E123" i="11"/>
  <c r="D123" i="11"/>
  <c r="E122" i="11"/>
  <c r="D122" i="11"/>
  <c r="E121" i="11"/>
  <c r="D121" i="11"/>
  <c r="E120" i="11"/>
  <c r="D120" i="11"/>
  <c r="E119" i="11"/>
  <c r="D119" i="11"/>
  <c r="E118" i="11"/>
  <c r="D118" i="11"/>
  <c r="E117" i="11"/>
  <c r="D117" i="11"/>
  <c r="E116" i="11"/>
  <c r="D116" i="11"/>
  <c r="E115" i="11"/>
  <c r="D115" i="11"/>
  <c r="E114" i="11"/>
  <c r="D114" i="11"/>
  <c r="E113" i="11"/>
  <c r="D113" i="11"/>
  <c r="E112" i="11"/>
  <c r="D112" i="11"/>
  <c r="E111" i="11"/>
  <c r="D111" i="11"/>
  <c r="E110" i="11"/>
  <c r="D110" i="11"/>
  <c r="E109" i="11"/>
  <c r="D109" i="11"/>
  <c r="E108" i="11"/>
  <c r="D108" i="11"/>
  <c r="E107" i="11"/>
  <c r="D107" i="11"/>
  <c r="E106" i="11"/>
  <c r="D106" i="11"/>
  <c r="E105" i="11"/>
  <c r="D105" i="11"/>
  <c r="E104" i="11"/>
  <c r="D104" i="11"/>
  <c r="E103" i="11"/>
  <c r="D103" i="11"/>
  <c r="E102" i="11"/>
  <c r="D102" i="11"/>
  <c r="E101" i="11"/>
  <c r="D101" i="11"/>
  <c r="E100" i="11"/>
  <c r="D100" i="11"/>
  <c r="E99" i="11"/>
  <c r="D99" i="11"/>
  <c r="E98" i="11"/>
  <c r="D98" i="11"/>
  <c r="E97" i="11"/>
  <c r="D97" i="11"/>
  <c r="E96" i="11"/>
  <c r="D96" i="11"/>
  <c r="E95" i="11"/>
  <c r="D95" i="11"/>
  <c r="E94" i="11"/>
  <c r="D94" i="11"/>
  <c r="E93" i="11"/>
  <c r="D93" i="11"/>
  <c r="E92" i="11"/>
  <c r="D92" i="11"/>
  <c r="E91" i="11"/>
  <c r="D91" i="11"/>
  <c r="E90" i="11"/>
  <c r="D90" i="11"/>
  <c r="E89" i="11"/>
  <c r="D89" i="11"/>
  <c r="E88" i="11"/>
  <c r="D88" i="11"/>
  <c r="E87" i="11"/>
  <c r="D87" i="11"/>
  <c r="E86" i="11"/>
  <c r="D86" i="11"/>
  <c r="E85" i="11"/>
  <c r="D85" i="11"/>
  <c r="E84" i="11"/>
  <c r="D84" i="11"/>
  <c r="E83" i="11"/>
  <c r="D83" i="11"/>
  <c r="E82" i="11"/>
  <c r="D82" i="11"/>
  <c r="E81" i="11"/>
  <c r="D81" i="11"/>
  <c r="E80" i="11"/>
  <c r="D80" i="11"/>
  <c r="E79" i="11"/>
  <c r="D79" i="11"/>
  <c r="E78" i="11"/>
  <c r="D78" i="11"/>
  <c r="E77" i="11"/>
  <c r="D77" i="11"/>
  <c r="E76" i="11"/>
  <c r="D76" i="11"/>
  <c r="E75" i="11"/>
  <c r="D75" i="11"/>
  <c r="E74" i="11"/>
  <c r="D74" i="11"/>
  <c r="E73" i="11"/>
  <c r="D73" i="11"/>
  <c r="E72" i="11"/>
  <c r="D72" i="11"/>
  <c r="E71" i="11"/>
  <c r="D71" i="11"/>
  <c r="E70" i="11"/>
  <c r="D70" i="11"/>
  <c r="E69" i="11"/>
  <c r="D69" i="11"/>
  <c r="E68" i="11"/>
  <c r="D68" i="11"/>
  <c r="E67" i="11"/>
  <c r="D67" i="11"/>
  <c r="E66" i="11"/>
  <c r="D66" i="11"/>
  <c r="E65" i="11"/>
  <c r="D65" i="11"/>
  <c r="E64" i="11"/>
  <c r="D64" i="11"/>
  <c r="E63" i="11"/>
  <c r="D63" i="11"/>
  <c r="E62" i="11"/>
  <c r="D62" i="11"/>
  <c r="E61" i="11"/>
  <c r="D61" i="11"/>
  <c r="E60" i="11"/>
  <c r="D60" i="11"/>
  <c r="E59" i="11"/>
  <c r="D59" i="11"/>
  <c r="E58" i="11"/>
  <c r="D58" i="11"/>
  <c r="E57" i="11"/>
  <c r="D57" i="11"/>
  <c r="E56" i="11"/>
  <c r="D56" i="11"/>
  <c r="E55" i="11"/>
  <c r="D55" i="11"/>
  <c r="E54" i="11"/>
  <c r="D54" i="11"/>
  <c r="E53" i="11"/>
  <c r="D53" i="11"/>
  <c r="E52" i="11"/>
  <c r="D52" i="11"/>
  <c r="E51" i="11"/>
  <c r="D51" i="11"/>
  <c r="E50" i="11"/>
  <c r="D50" i="11"/>
  <c r="E49" i="11"/>
  <c r="D49" i="11"/>
  <c r="E48" i="11"/>
  <c r="D48" i="11"/>
  <c r="E47" i="11"/>
  <c r="D47" i="11"/>
  <c r="E46" i="11"/>
  <c r="D46" i="11"/>
  <c r="E45" i="11"/>
  <c r="D45" i="11"/>
  <c r="E44" i="11"/>
  <c r="D44" i="11"/>
  <c r="E43" i="11"/>
  <c r="D43" i="11"/>
  <c r="E42" i="11"/>
  <c r="D42" i="11"/>
  <c r="E41" i="11"/>
  <c r="D41" i="11"/>
  <c r="E40" i="11"/>
  <c r="D40" i="11"/>
  <c r="E39" i="11"/>
  <c r="D39" i="11"/>
  <c r="E38" i="11"/>
  <c r="D38" i="11"/>
  <c r="E37" i="11"/>
  <c r="D37" i="11"/>
  <c r="E36" i="11"/>
  <c r="D36" i="11"/>
  <c r="E35" i="11"/>
  <c r="D35" i="11"/>
  <c r="E34" i="11"/>
  <c r="D34" i="11"/>
  <c r="E33" i="11"/>
  <c r="D33" i="11"/>
  <c r="E32" i="11"/>
  <c r="D32" i="11"/>
  <c r="E31" i="11"/>
  <c r="D31" i="11"/>
  <c r="E30" i="11"/>
  <c r="D30" i="11"/>
  <c r="E29" i="11"/>
  <c r="D29" i="11"/>
  <c r="E28" i="11"/>
  <c r="D28" i="11"/>
  <c r="E27" i="11"/>
  <c r="D27" i="11"/>
  <c r="E26" i="11"/>
  <c r="D26" i="11"/>
  <c r="E25" i="11"/>
  <c r="D25" i="11"/>
  <c r="E24" i="11"/>
  <c r="D24" i="11"/>
  <c r="E23" i="11"/>
  <c r="D23" i="11"/>
  <c r="E22" i="11"/>
  <c r="D22" i="11"/>
  <c r="E21" i="11"/>
  <c r="D21" i="11"/>
  <c r="E20" i="11"/>
  <c r="D20" i="11"/>
  <c r="E19" i="11"/>
  <c r="D19" i="11"/>
  <c r="E18" i="11"/>
  <c r="D18" i="11"/>
  <c r="E17" i="11"/>
  <c r="D17" i="11"/>
  <c r="E16" i="11"/>
  <c r="D16" i="11"/>
  <c r="E15" i="11"/>
  <c r="D15" i="11"/>
  <c r="E14" i="11"/>
  <c r="D14" i="11"/>
  <c r="E13" i="11"/>
  <c r="D13" i="11"/>
  <c r="E12" i="11"/>
  <c r="D12" i="11"/>
  <c r="E11" i="11"/>
  <c r="D11" i="11"/>
  <c r="E10" i="11"/>
  <c r="D10" i="11"/>
  <c r="Q9" i="11"/>
  <c r="P9" i="11"/>
  <c r="O9" i="11"/>
  <c r="O8" i="11" s="1"/>
  <c r="N9" i="11"/>
  <c r="M9" i="11"/>
  <c r="L9" i="11"/>
  <c r="K9" i="11"/>
  <c r="J9" i="11"/>
  <c r="J8" i="11" s="1"/>
  <c r="I9" i="11"/>
  <c r="I8" i="11" s="1"/>
  <c r="H9" i="11"/>
  <c r="H8" i="11" s="1"/>
  <c r="E9" i="11"/>
  <c r="D9" i="11"/>
  <c r="K8" i="11"/>
  <c r="E8" i="11"/>
  <c r="Q6" i="11"/>
  <c r="P6" i="11"/>
  <c r="O6" i="11"/>
  <c r="N6" i="11"/>
  <c r="I26" i="9" s="1"/>
  <c r="I33" i="9" s="1"/>
  <c r="M6" i="11"/>
  <c r="L6" i="11"/>
  <c r="K6" i="11"/>
  <c r="J6" i="11"/>
  <c r="I6" i="11"/>
  <c r="H6" i="11"/>
  <c r="Q4" i="11"/>
  <c r="Q8" i="11" s="1"/>
  <c r="P4" i="11"/>
  <c r="P8" i="11" s="1"/>
  <c r="O4" i="11"/>
  <c r="N4" i="11"/>
  <c r="N8" i="11" s="1"/>
  <c r="M4" i="11"/>
  <c r="M8" i="11" s="1"/>
  <c r="L4" i="11"/>
  <c r="L8" i="11" s="1"/>
  <c r="K4" i="11"/>
  <c r="J4" i="11"/>
  <c r="I4" i="11"/>
  <c r="H4" i="11"/>
  <c r="D61" i="10"/>
  <c r="G61" i="10" s="1"/>
  <c r="I15" i="10"/>
  <c r="J15" i="10" s="1"/>
  <c r="I14" i="10"/>
  <c r="J14" i="10" s="1"/>
  <c r="I13" i="10"/>
  <c r="J13" i="10" s="1"/>
  <c r="I12" i="10"/>
  <c r="J12" i="10" s="1"/>
  <c r="I11" i="10"/>
  <c r="J11" i="10" s="1"/>
  <c r="I10" i="10"/>
  <c r="J10" i="10" s="1"/>
  <c r="I9" i="10"/>
  <c r="J9" i="10" s="1"/>
  <c r="I8" i="10"/>
  <c r="J8" i="10" s="1"/>
  <c r="I7" i="10"/>
  <c r="J7" i="10" s="1"/>
  <c r="I6" i="10"/>
  <c r="J6" i="10" s="1"/>
  <c r="I5" i="10"/>
  <c r="J5" i="10" s="1"/>
  <c r="I4" i="10"/>
  <c r="J4" i="10" s="1"/>
  <c r="M54" i="9"/>
  <c r="M52" i="9"/>
  <c r="N49" i="9"/>
  <c r="O49" i="9" s="1"/>
  <c r="P49" i="9" s="1"/>
  <c r="Q49" i="9" s="1"/>
  <c r="E49" i="9"/>
  <c r="R46" i="9"/>
  <c r="J46" i="9"/>
  <c r="Q33" i="9"/>
  <c r="P33" i="9"/>
  <c r="O33" i="9"/>
  <c r="N33" i="9"/>
  <c r="M33" i="9"/>
  <c r="Q32" i="9"/>
  <c r="P32" i="9"/>
  <c r="O32" i="9"/>
  <c r="N32" i="9"/>
  <c r="M32" i="9"/>
  <c r="I32" i="9"/>
  <c r="H32" i="9"/>
  <c r="G32" i="9"/>
  <c r="F32" i="9"/>
  <c r="E32" i="9"/>
  <c r="D32" i="9"/>
  <c r="C32" i="9"/>
  <c r="Q31" i="9"/>
  <c r="P31" i="9"/>
  <c r="O31" i="9"/>
  <c r="N31" i="9"/>
  <c r="M31" i="9"/>
  <c r="H26" i="9"/>
  <c r="H33" i="9" s="1"/>
  <c r="G26" i="9"/>
  <c r="G33" i="9" s="1"/>
  <c r="F26" i="9"/>
  <c r="F33" i="9" s="1"/>
  <c r="E26" i="9"/>
  <c r="E33" i="9" s="1"/>
  <c r="D26" i="9"/>
  <c r="C26" i="9"/>
  <c r="I23" i="9"/>
  <c r="I31" i="9" s="1"/>
  <c r="H23" i="9"/>
  <c r="H31" i="9" s="1"/>
  <c r="G23" i="9"/>
  <c r="G31" i="9" s="1"/>
  <c r="F23" i="9"/>
  <c r="F31" i="9" s="1"/>
  <c r="E23" i="9"/>
  <c r="E31" i="9" s="1"/>
  <c r="D31" i="9"/>
  <c r="C23" i="9"/>
  <c r="C31" i="9" s="1"/>
  <c r="D33" i="9" l="1"/>
  <c r="D37" i="9" s="1"/>
  <c r="D42" i="9" s="1"/>
  <c r="C33" i="9"/>
  <c r="C36" i="9" s="1"/>
  <c r="C41" i="9" s="1"/>
  <c r="C54" i="9"/>
  <c r="F63" i="9" s="1"/>
  <c r="G63" i="9" s="1"/>
  <c r="O37" i="9"/>
  <c r="O42" i="9" s="1"/>
  <c r="D63" i="10"/>
  <c r="N36" i="9"/>
  <c r="N41" i="9" s="1"/>
  <c r="P36" i="9"/>
  <c r="P41" i="9" s="1"/>
  <c r="G36" i="9"/>
  <c r="G41" i="9" s="1"/>
  <c r="G37" i="9"/>
  <c r="G42" i="9" s="1"/>
  <c r="H37" i="9"/>
  <c r="H42" i="9" s="1"/>
  <c r="H36" i="9"/>
  <c r="H41" i="9" s="1"/>
  <c r="O36" i="9"/>
  <c r="O41" i="9" s="1"/>
  <c r="E36" i="9"/>
  <c r="E41" i="9" s="1"/>
  <c r="E37" i="9"/>
  <c r="E42" i="9" s="1"/>
  <c r="F36" i="9"/>
  <c r="F41" i="9" s="1"/>
  <c r="F37" i="9"/>
  <c r="F42" i="9" s="1"/>
  <c r="I36" i="9"/>
  <c r="I41" i="9" s="1"/>
  <c r="P37" i="9"/>
  <c r="P42" i="9" s="1"/>
  <c r="M36" i="9"/>
  <c r="M41" i="9" s="1"/>
  <c r="Q37" i="9"/>
  <c r="Q42" i="9" s="1"/>
  <c r="F49" i="9"/>
  <c r="I23" i="10" s="1"/>
  <c r="J23" i="10" s="1"/>
  <c r="I37" i="9"/>
  <c r="I42" i="9" s="1"/>
  <c r="Q36" i="9"/>
  <c r="Q41" i="9" s="1"/>
  <c r="M37" i="9"/>
  <c r="M42" i="9" s="1"/>
  <c r="N37" i="9"/>
  <c r="N42" i="9" s="1"/>
  <c r="I16" i="10"/>
  <c r="J16" i="10" s="1"/>
  <c r="I19" i="10" l="1"/>
  <c r="J19" i="10" s="1"/>
  <c r="C37" i="9"/>
  <c r="C42" i="9" s="1"/>
  <c r="C43" i="9" s="1"/>
  <c r="O43" i="9"/>
  <c r="D36" i="9"/>
  <c r="D41" i="9" s="1"/>
  <c r="D43" i="9" s="1"/>
  <c r="G43" i="9"/>
  <c r="F43" i="9"/>
  <c r="M43" i="9"/>
  <c r="H43" i="9"/>
  <c r="P43" i="9"/>
  <c r="I43" i="9"/>
  <c r="E43" i="9"/>
  <c r="H38" i="9"/>
  <c r="H47" i="9" s="1"/>
  <c r="E38" i="9"/>
  <c r="E47" i="9" s="1"/>
  <c r="K16" i="10" s="1"/>
  <c r="L16" i="10" s="1"/>
  <c r="N43" i="9"/>
  <c r="I27" i="10"/>
  <c r="J27" i="10" s="1"/>
  <c r="Q43" i="9"/>
  <c r="I24" i="10"/>
  <c r="J24" i="10" s="1"/>
  <c r="I26" i="10"/>
  <c r="J26" i="10" s="1"/>
  <c r="Q38" i="9"/>
  <c r="Q47" i="9" s="1"/>
  <c r="O38" i="9"/>
  <c r="O47" i="9" s="1"/>
  <c r="I18" i="10"/>
  <c r="J18" i="10" s="1"/>
  <c r="I25" i="10"/>
  <c r="J25" i="10" s="1"/>
  <c r="I17" i="10"/>
  <c r="J17" i="10" s="1"/>
  <c r="M38" i="9"/>
  <c r="P38" i="9"/>
  <c r="P47" i="9" s="1"/>
  <c r="I22" i="10"/>
  <c r="J22" i="10" s="1"/>
  <c r="F38" i="9"/>
  <c r="F47" i="9" s="1"/>
  <c r="K20" i="10" s="1"/>
  <c r="G49" i="9"/>
  <c r="I32" i="10" s="1"/>
  <c r="J32" i="10" s="1"/>
  <c r="I30" i="10"/>
  <c r="J30" i="10" s="1"/>
  <c r="I29" i="10"/>
  <c r="J29" i="10" s="1"/>
  <c r="I21" i="10"/>
  <c r="J21" i="10" s="1"/>
  <c r="I38" i="9"/>
  <c r="I47" i="9" s="1"/>
  <c r="N38" i="9"/>
  <c r="N47" i="9" s="1"/>
  <c r="G38" i="9"/>
  <c r="G47" i="9" s="1"/>
  <c r="I28" i="10"/>
  <c r="J28" i="10" s="1"/>
  <c r="I20" i="10"/>
  <c r="J20" i="10" s="1"/>
  <c r="I31" i="10"/>
  <c r="J31" i="10" s="1"/>
  <c r="D38" i="9" l="1"/>
  <c r="D47" i="9" s="1"/>
  <c r="C38" i="9"/>
  <c r="C47" i="9" s="1"/>
  <c r="K25" i="10"/>
  <c r="L25" i="10" s="1"/>
  <c r="K22" i="10"/>
  <c r="L22" i="10" s="1"/>
  <c r="K23" i="10"/>
  <c r="L23" i="10" s="1"/>
  <c r="K32" i="10"/>
  <c r="L32" i="10" s="1"/>
  <c r="K24" i="10"/>
  <c r="L24" i="10" s="1"/>
  <c r="I37" i="10"/>
  <c r="J37" i="10" s="1"/>
  <c r="I33" i="10"/>
  <c r="J33" i="10" s="1"/>
  <c r="I36" i="10"/>
  <c r="J36" i="10" s="1"/>
  <c r="K37" i="10"/>
  <c r="I34" i="10"/>
  <c r="J34" i="10" s="1"/>
  <c r="L20" i="10"/>
  <c r="K33" i="10"/>
  <c r="K34" i="10"/>
  <c r="M55" i="9"/>
  <c r="M47" i="9"/>
  <c r="K36" i="10"/>
  <c r="K19" i="10"/>
  <c r="L19" i="10" s="1"/>
  <c r="K18" i="10"/>
  <c r="L18" i="10" s="1"/>
  <c r="K26" i="10"/>
  <c r="L26" i="10" s="1"/>
  <c r="K29" i="10"/>
  <c r="L29" i="10" s="1"/>
  <c r="K21" i="10"/>
  <c r="L21" i="10" s="1"/>
  <c r="K30" i="10"/>
  <c r="L30" i="10" s="1"/>
  <c r="K31" i="10"/>
  <c r="L31" i="10" s="1"/>
  <c r="H49" i="9"/>
  <c r="K45" i="10" s="1"/>
  <c r="I35" i="10"/>
  <c r="J35" i="10" s="1"/>
  <c r="K35" i="10"/>
  <c r="K17" i="10"/>
  <c r="L17" i="10" s="1"/>
  <c r="K27" i="10"/>
  <c r="L27" i="10" s="1"/>
  <c r="K28" i="10"/>
  <c r="L28" i="10" s="1"/>
  <c r="K14" i="10" l="1"/>
  <c r="L14" i="10" s="1"/>
  <c r="K15" i="10"/>
  <c r="L15" i="10" s="1"/>
  <c r="C55" i="9"/>
  <c r="H58" i="9" s="1"/>
  <c r="J58" i="9" s="1"/>
  <c r="K5" i="10"/>
  <c r="L5" i="10" s="1"/>
  <c r="K7" i="10"/>
  <c r="L7" i="10" s="1"/>
  <c r="K13" i="10"/>
  <c r="L13" i="10" s="1"/>
  <c r="K8" i="10"/>
  <c r="L8" i="10" s="1"/>
  <c r="K9" i="10"/>
  <c r="L9" i="10" s="1"/>
  <c r="K10" i="10"/>
  <c r="L10" i="10" s="1"/>
  <c r="J47" i="9"/>
  <c r="K11" i="10"/>
  <c r="L11" i="10" s="1"/>
  <c r="K4" i="10"/>
  <c r="L4" i="10" s="1"/>
  <c r="K12" i="10"/>
  <c r="L12" i="10" s="1"/>
  <c r="K6" i="10"/>
  <c r="L6" i="10" s="1"/>
  <c r="I49" i="10"/>
  <c r="J49" i="10" s="1"/>
  <c r="K49" i="10"/>
  <c r="K57" i="10"/>
  <c r="L57" i="10" s="1"/>
  <c r="K53" i="10"/>
  <c r="L53" i="10" s="1"/>
  <c r="K60" i="10"/>
  <c r="L60" i="10" s="1"/>
  <c r="K56" i="10"/>
  <c r="L56" i="10" s="1"/>
  <c r="K52" i="10"/>
  <c r="L52" i="10" s="1"/>
  <c r="K59" i="10"/>
  <c r="L59" i="10" s="1"/>
  <c r="K55" i="10"/>
  <c r="L55" i="10" s="1"/>
  <c r="K51" i="10"/>
  <c r="L51" i="10" s="1"/>
  <c r="K58" i="10"/>
  <c r="L58" i="10" s="1"/>
  <c r="K54" i="10"/>
  <c r="L54" i="10" s="1"/>
  <c r="K50" i="10"/>
  <c r="L50" i="10" s="1"/>
  <c r="D66" i="10" s="1"/>
  <c r="L36" i="10"/>
  <c r="L34" i="10"/>
  <c r="D70" i="10" s="1"/>
  <c r="L37" i="10"/>
  <c r="K44" i="10"/>
  <c r="L33" i="10"/>
  <c r="I43" i="10"/>
  <c r="J43" i="10" s="1"/>
  <c r="K46" i="10"/>
  <c r="K43" i="10"/>
  <c r="L35" i="10"/>
  <c r="I49" i="9"/>
  <c r="I48" i="10"/>
  <c r="J48" i="10" s="1"/>
  <c r="K39" i="10"/>
  <c r="I45" i="10"/>
  <c r="J45" i="10" s="1"/>
  <c r="L45" i="10" s="1"/>
  <c r="I42" i="10"/>
  <c r="J42" i="10" s="1"/>
  <c r="K47" i="10"/>
  <c r="I41" i="10"/>
  <c r="J41" i="10" s="1"/>
  <c r="I40" i="10"/>
  <c r="J40" i="10" s="1"/>
  <c r="K48" i="10"/>
  <c r="I47" i="10"/>
  <c r="J47" i="10" s="1"/>
  <c r="K42" i="10"/>
  <c r="K41" i="10"/>
  <c r="K40" i="10"/>
  <c r="I39" i="10"/>
  <c r="J39" i="10" s="1"/>
  <c r="I44" i="10"/>
  <c r="J44" i="10" s="1"/>
  <c r="I46" i="10"/>
  <c r="J46" i="10" s="1"/>
  <c r="J63" i="9" l="1"/>
  <c r="D68" i="10"/>
  <c r="F65" i="9"/>
  <c r="G65" i="9" s="1"/>
  <c r="G58" i="9"/>
  <c r="I58" i="9" s="1"/>
  <c r="C75" i="9" s="1"/>
  <c r="L49" i="10"/>
  <c r="D67" i="10"/>
  <c r="D69" i="10"/>
  <c r="L39" i="10"/>
  <c r="L44" i="10"/>
  <c r="L43" i="10"/>
  <c r="L46" i="10"/>
  <c r="L41" i="10"/>
  <c r="L47" i="10"/>
  <c r="L42" i="10"/>
  <c r="L48" i="10"/>
  <c r="K38" i="10"/>
  <c r="I38" i="10"/>
  <c r="J38" i="10" s="1"/>
  <c r="L40" i="10"/>
  <c r="C76" i="9" l="1"/>
  <c r="C77" i="9"/>
  <c r="C69" i="9"/>
  <c r="C70" i="9" s="1"/>
  <c r="C71" i="9" s="1"/>
  <c r="D71" i="10"/>
  <c r="D73" i="10" s="1"/>
  <c r="L38" i="10"/>
</calcChain>
</file>

<file path=xl/sharedStrings.xml><?xml version="1.0" encoding="utf-8"?>
<sst xmlns="http://schemas.openxmlformats.org/spreadsheetml/2006/main" count="526" uniqueCount="259">
  <si>
    <t>#</t>
  </si>
  <si>
    <t>Date</t>
  </si>
  <si>
    <t>Name</t>
  </si>
  <si>
    <t>David Stadnyk</t>
  </si>
  <si>
    <t>Brian Keane</t>
  </si>
  <si>
    <t>Total</t>
  </si>
  <si>
    <t>David Lane</t>
  </si>
  <si>
    <t>Anthony Abrahams</t>
  </si>
  <si>
    <t>Yini Lu</t>
  </si>
  <si>
    <t>Tatiana Kovaleva</t>
  </si>
  <si>
    <t>per people</t>
  </si>
  <si>
    <t>Date of Resolution</t>
  </si>
  <si>
    <t>Number of Options</t>
  </si>
  <si>
    <t>Exercise price</t>
  </si>
  <si>
    <t>Vesting period</t>
  </si>
  <si>
    <t>Term (years)</t>
  </si>
  <si>
    <t>Row Labels</t>
  </si>
  <si>
    <t>Sum of Number of Options</t>
  </si>
  <si>
    <t>shall vest immediately</t>
  </si>
  <si>
    <t>George Tsafalas</t>
  </si>
  <si>
    <t>Zach Stadnyk</t>
  </si>
  <si>
    <t>D. Richard Skeith</t>
  </si>
  <si>
    <t>Morie Shacker</t>
  </si>
  <si>
    <t>Laurent Zhang</t>
  </si>
  <si>
    <t>Jeff Koyen</t>
  </si>
  <si>
    <t>Harrison Ross</t>
  </si>
  <si>
    <t>Jacob Chernoff</t>
  </si>
  <si>
    <t>Diana Fuda</t>
  </si>
  <si>
    <t>Robert Payment</t>
  </si>
  <si>
    <t>John Thornton</t>
  </si>
  <si>
    <t>Laurent Zanoh</t>
  </si>
  <si>
    <t>Manan Mehta</t>
  </si>
  <si>
    <t>Charlie Lamb</t>
  </si>
  <si>
    <t>Grand Total</t>
  </si>
  <si>
    <t>Sourse:</t>
  </si>
  <si>
    <t>https://finance.yahoo.com/</t>
  </si>
  <si>
    <t>Calculation of Volatality</t>
  </si>
  <si>
    <t>Cypher Metaverse Inc. (CODE.CN)</t>
  </si>
  <si>
    <t>Expected life</t>
  </si>
  <si>
    <t>Canadian Sec - Canadian Sec Real Time Price. Currency in CAD</t>
  </si>
  <si>
    <t>Historical Prices</t>
  </si>
  <si>
    <t>Computed Volatility</t>
  </si>
  <si>
    <t>Amounts in CAD</t>
  </si>
  <si>
    <t>Dividend</t>
  </si>
  <si>
    <t>Year</t>
  </si>
  <si>
    <t>Issue Date</t>
  </si>
  <si>
    <t>Expiry Date</t>
  </si>
  <si>
    <t>INPUT VARIABLES</t>
  </si>
  <si>
    <t>Stock Price</t>
  </si>
  <si>
    <t>Exercise Price</t>
  </si>
  <si>
    <t>Expected Life</t>
  </si>
  <si>
    <t>Volatility</t>
  </si>
  <si>
    <t>Annual Rate of Quarterly Dividends</t>
  </si>
  <si>
    <t>Discount Rate - Bond Equivalent Yield</t>
  </si>
  <si>
    <t>INTERMEDIATE COMPUTATIONS</t>
  </si>
  <si>
    <t>Present Value of Stock Ex-dividend</t>
  </si>
  <si>
    <t>Present Value of Exercise Price</t>
  </si>
  <si>
    <t>Cumulative Volatility</t>
  </si>
  <si>
    <t>CALL OPTION</t>
  </si>
  <si>
    <t>Proportion of Stock Present Value</t>
  </si>
  <si>
    <t>Proportion of Exercise Price PV</t>
  </si>
  <si>
    <t>Call Option Value</t>
  </si>
  <si>
    <t>PUT OPTION</t>
  </si>
  <si>
    <t>Put Option Value</t>
  </si>
  <si>
    <t>TOTAL Value</t>
  </si>
  <si>
    <t># granted</t>
  </si>
  <si>
    <t>Total compensation on granting</t>
  </si>
  <si>
    <t>BoD Resolutions_Options</t>
  </si>
  <si>
    <t>Bank of Canada - Interest rates 10-year lookup</t>
  </si>
  <si>
    <t>http://www.bankofcanada.ca/rates/interest-rates/lookup-bond-yields/</t>
  </si>
  <si>
    <t>Vesting Period</t>
  </si>
  <si>
    <t>Weighted Avg Discount rate</t>
  </si>
  <si>
    <t>Expected volatility</t>
  </si>
  <si>
    <t xml:space="preserve">Weighted Avg FV Granted </t>
  </si>
  <si>
    <t>Notes</t>
  </si>
  <si>
    <t>per PKF</t>
  </si>
  <si>
    <t>Total # granted</t>
  </si>
  <si>
    <t>%</t>
  </si>
  <si>
    <t>Compensation on granting per person</t>
  </si>
  <si>
    <t>Number of trading days per year</t>
  </si>
  <si>
    <t>Adj Close</t>
  </si>
  <si>
    <t>Continuously compounded rate</t>
  </si>
  <si>
    <t>BLOCKCHAIN</t>
  </si>
  <si>
    <t>Company</t>
  </si>
  <si>
    <t>Volatilty</t>
  </si>
  <si>
    <t xml:space="preserve">Source </t>
  </si>
  <si>
    <t>years</t>
  </si>
  <si>
    <t>Hive</t>
  </si>
  <si>
    <t>Audited FS</t>
  </si>
  <si>
    <t xml:space="preserve"> an expected volatility of 105%</t>
  </si>
  <si>
    <t>The Debentures mature on the date that is 60 months from the date of issuance</t>
  </si>
  <si>
    <t>Hut 8</t>
  </si>
  <si>
    <t>The stock compensation expense was based
on the fair value of each stock option on the date of grant using the Black-Scholes option pricing model with the
following weighted average assumptions for the year ended December 31, 2021: expected life of 10 years, risk-free
rate of 1.53%, volatility of 205.80%, and dividend yield of 0%.</t>
  </si>
  <si>
    <t>DMG</t>
  </si>
  <si>
    <t>term: 3 years, 155%</t>
  </si>
  <si>
    <t>Neptune Digital</t>
  </si>
  <si>
    <t>term: 10 years, 159.89%</t>
  </si>
  <si>
    <t>Tokens.com</t>
  </si>
  <si>
    <t>three year expected average life, volatility of 138%, risk free interest rate of 1.15%; and an expected dividend yield of 0%</t>
  </si>
  <si>
    <t>Wonderfi</t>
  </si>
  <si>
    <t>2 years</t>
  </si>
  <si>
    <t>Average</t>
  </si>
  <si>
    <t>CANNABIS / CBD</t>
  </si>
  <si>
    <t>Canopy Growth</t>
  </si>
  <si>
    <t>Charlottes Web</t>
  </si>
  <si>
    <t>Auora Cannabis</t>
  </si>
  <si>
    <t>Cronos</t>
  </si>
  <si>
    <t>Curaleaf</t>
  </si>
  <si>
    <t>Green Thumb</t>
  </si>
  <si>
    <t>Per FS</t>
  </si>
  <si>
    <t>Diff.</t>
  </si>
  <si>
    <t>Number of options granted</t>
  </si>
  <si>
    <t>Stock Options</t>
  </si>
  <si>
    <t>The Company grants options under the terms of its rolling stock option plan to executive officers, directors, employees, and consultants, enabling them to acquire up to 10% of the then issued and outstanding shares of the Company. The exercise price of each option equals the market price of the Company’s shares, less allowable discount, as calculated on the date of grant. The options can be granted for a maximum term of 10 years.</t>
  </si>
  <si>
    <t>On January 16, 2021, the Company granted a total of 4,400,000 options to management, employees and consultants. Each option entitles the holder to subscribe for one common share of the Company for $0.23 for a period of 5 years. The options were fully vested upon issuance.</t>
  </si>
  <si>
    <t>On February 9, 2021, the Company granted 6,050,000 stock options to management, employees and consultants. Each option entitles the holder to subscribe for one common share of the Company for $0.30 for a period of 5 years. The options were fully vested upon issuance.</t>
  </si>
  <si>
    <t>On February 16, 2021, the Company granted 200,000 stock options to management, employees and consultants. Each option entitles the holder to subscribe for one common share of the Company for $0.30 for a period of 1 year. The options were fully vested upon issuance.</t>
  </si>
  <si>
    <t>On April 12, 2021, the Company granted 7,500,000 stock options to management, employees and consultants. Each option entitles the holder to subscribe for one common share of the Company for $0.265 for a period of 5 years. The options were fully vested upon issuance.</t>
  </si>
  <si>
    <t>On November 3, 2021, the Company cancelled 9,550,000 stock options to management, employees and consultants. The options were fully vested upon issuance.</t>
  </si>
  <si>
    <t>On December 9, 2021, the Company granted 12,275,000 stock options to management, employees and consultants. Each option entitles the holder to subscribe for one common share of the Company for $0.12 for a period of 1 to 5 years. The options were fully vested upon issuance.</t>
  </si>
  <si>
    <t>On April 9, 2020, the Company granted a total of 1,735,000 options to management, employees and consultants. The options were fully vested upon issuance. Each option entitles the holder to subscribe for one common share of the Company for $0.50 for a period of 5 years. The options were fully vested upon issuance.</t>
  </si>
  <si>
    <t xml:space="preserve">On November 30, 2020, the Company granted a total of 1,500,000 options to management, employees and consultants. The options were fully vested upon issuance. Each option entitles the holder to subscribe for one common share of the Company for $0.19 for a period of 5 years.  </t>
  </si>
  <si>
    <t>Average Price</t>
  </si>
  <si>
    <t>Risk-free interest rate</t>
  </si>
  <si>
    <t>Annualized volatility</t>
  </si>
  <si>
    <t>Dividend rate</t>
  </si>
  <si>
    <t>Expected life of options</t>
  </si>
  <si>
    <t>Weighted average fair value per option</t>
  </si>
  <si>
    <t>ok, WP EXT.008</t>
  </si>
  <si>
    <t>ok, PY FS</t>
  </si>
  <si>
    <t>ok</t>
  </si>
  <si>
    <t>Check</t>
  </si>
  <si>
    <t>Note 11. SHARE CAPITAL AND CONTRIBUTED SURPLUS</t>
  </si>
  <si>
    <t>per FS</t>
  </si>
  <si>
    <t>During the year ended December 31, 2021, the Company recorded share-based compensation of $6,207,217 (December 31, 2020 - $699,719) with respect to options granted. The weighted average fair value of these options was $0.21 (December 31, 2020 - $0.22) and was estimated using the Black-Scholes option pricing model. The weighted average assumptions used in calculating the fair value are as follows:</t>
  </si>
  <si>
    <t>Conclusion:</t>
  </si>
  <si>
    <t>Procedures performed:</t>
  </si>
  <si>
    <t>Revised (Options Granted)</t>
  </si>
  <si>
    <t>Previous version (Options Granted)</t>
  </si>
  <si>
    <t>Note 11. SHARE CAPITAL AND CONTRIBUTED SURPLUS (Stock Options)</t>
  </si>
  <si>
    <t>We recalculated options granted using the Black-Scholes option pricing model.</t>
  </si>
  <si>
    <t>Options Granted</t>
  </si>
  <si>
    <t>Summary of adjusted differences (SAD):</t>
  </si>
  <si>
    <t>Dr Share-based compensation</t>
  </si>
  <si>
    <t>Cr Contributed surplus</t>
  </si>
  <si>
    <t>We proposed to adj to increase SBC expense, as the company inappropriately calculated share price volatility (input to Black-Scholes model). See below.</t>
  </si>
  <si>
    <t>Summary of unadjusted differences (SUD):</t>
  </si>
  <si>
    <t>We proposed to adj to increase SBC expense, as the company inappropriately calculated share price volatility (input to Black-Scholes model), see below.</t>
  </si>
  <si>
    <t>WP 6.3-1</t>
  </si>
  <si>
    <r>
      <t xml:space="preserve">Exceptions were noted and included in SAD and SUD </t>
    </r>
    <r>
      <rPr>
        <b/>
        <sz val="8"/>
        <color rgb="FF0070C0"/>
        <rFont val="Arial"/>
        <family val="2"/>
      </rPr>
      <t>(WP 6.3-1)</t>
    </r>
    <r>
      <rPr>
        <sz val="8"/>
        <color theme="1"/>
        <rFont val="Arial"/>
        <family val="2"/>
      </rPr>
      <t>.</t>
    </r>
  </si>
  <si>
    <t>shall vest as outiined below - no info =&gt; 0</t>
  </si>
  <si>
    <t>CEO</t>
  </si>
  <si>
    <t>CFO</t>
  </si>
  <si>
    <t>Key management personnel</t>
  </si>
  <si>
    <t>Amount, CAD</t>
  </si>
  <si>
    <t>Minutes of Board of Directors Resolutions regarding Issuance of Options</t>
  </si>
  <si>
    <t>David Stadnyk: Estimated average of 8-10 hours per month. Mr. Stadnyk provides capital markets advisory services on an ongoing basis. There are no documented KPI’s, budgets, or documentation of hours spent which are held by Cypher.</t>
  </si>
  <si>
    <t>D. Richard Skeith: Estimated average 10-20 hours per month. Mr. Skieth is a partner at Dentons and provides Legal services to the company on a regular basis. Mr. Skeith invoices from Dentons regularly. There are no documented KPI’s, budgets, or documentation of hours spent which are held by Cypher other than invoices from Dentons.</t>
  </si>
  <si>
    <t xml:space="preserve">Zach Stadnyk: Estimated average 5-7 hours per month. Mr. Stadnyk provides capital markets advisory services on an ongoing basis. There are no documented KPI’s, budgets, or documentation of hours spent which are held by Cypher. </t>
  </si>
  <si>
    <t>Brian Kean: Estimated average 2-4 hours per month. Mr. Kean is a director of the Company and participates in all board related activities. Mr. Kean invoices monthly (TK can confirm the amount). There are no documented KPI’s, budgets, or documentation of hours spent which are held by Cypher.</t>
  </si>
  <si>
    <t>Laurent Zhang: Estimated average 2-4 hours per month: Mr. Zhang is a Blockchain advisor of the Company and provides advisory services from time to regarding prospective investments. There are no documented KPI’s, budgets, or documentation of hours spent which are held by Cypher.</t>
  </si>
  <si>
    <t>Jeff Koyen: Estimated average 2-4 hours per month: Mr. Koyen is a Blockchain advisor of the Company and provides advisory services from time to regarding prospective investments. There are no documented KPI’s, budgets, or documentation of hours spent which are held by Cypher.</t>
  </si>
  <si>
    <t>Harrison Ross: Estimated average 2-4 hours per month. Mr. Ross is a director of the Company and participates in all board related activities. Mr. Ross invoices monthly (TK can confirm the amount). There are no documented KPI’s, budgets, or documentation of hours spent which are held by Cypher.</t>
  </si>
  <si>
    <t>Note 10. RELATED PARTY TRANSACTIONS</t>
  </si>
  <si>
    <t>During the year ended December 31, 2021, the Company recorded share-based compensation of $6,207,217 with respect to options granted.</t>
  </si>
  <si>
    <t>See Consolidated Statements of Changes in Equity in WP -&gt;</t>
  </si>
  <si>
    <t>Shareholders' Equity</t>
  </si>
  <si>
    <t>We confirmed Issue Date, Expiry Date, Vesting Period, Exercise Price, Expected Life and Number of Options through Minutes of Board of Directors Resolutions -&gt;</t>
  </si>
  <si>
    <t>CODE.CN_For Volatility</t>
  </si>
  <si>
    <t>Stock Price was confirmed through Cypher Metaverse's historical stock price (CODE.CN) according to finance.yahoo.com data -&gt;</t>
  </si>
  <si>
    <t>We recalculated options granted using the Black-Scholes option pricing model (see results in the table below).</t>
  </si>
  <si>
    <t>The value of an option is determined in part by its duration and by the expected volatility of the share price during the term of the option.</t>
  </si>
  <si>
    <t>For details of the expected volatility calculation please refer to the tab -&gt;</t>
  </si>
  <si>
    <t>Background:</t>
  </si>
  <si>
    <t>Based on described above, services provided by external consultants were measured indirectly – i.e. the Company utilizes a Black-Scholes Option Pricing Model to estimate the fair value of stock options and warrants granted to employees and consultants.</t>
  </si>
  <si>
    <t>During the year ended December 31, 2021, the Company granted stock options and warrants to directors and external consultants.</t>
  </si>
  <si>
    <t>The Company does not have employees, external consultants are considered as employees under IFRS 2 as they have provided services similar to employees provide. See details on tab (columns N-P) -&gt;</t>
  </si>
  <si>
    <r>
      <t xml:space="preserve">Present Value of Stock Ex-dividend </t>
    </r>
    <r>
      <rPr>
        <b/>
        <sz val="8"/>
        <rFont val="Arial"/>
        <family val="2"/>
      </rPr>
      <t>(So)</t>
    </r>
  </si>
  <si>
    <t>Present Value of Exercise Price (Ke −rT)</t>
  </si>
  <si>
    <t>Proportion of Stock Present Value (N(d1)</t>
  </si>
  <si>
    <t>Proportion of Exercise Price PV (N(d2)</t>
  </si>
  <si>
    <t xml:space="preserve">  </t>
  </si>
  <si>
    <t>Client:</t>
  </si>
  <si>
    <t>XYZ Company</t>
  </si>
  <si>
    <t>Subject:</t>
  </si>
  <si>
    <t>(FSL)</t>
  </si>
  <si>
    <t>(OM)Overall materiality</t>
  </si>
  <si>
    <t>(PM)performance materiality</t>
  </si>
  <si>
    <t>Trivial:</t>
  </si>
  <si>
    <t>Total balance/amount</t>
  </si>
  <si>
    <t>Tested:</t>
  </si>
  <si>
    <t>Untested:</t>
  </si>
  <si>
    <t>Optional---&gt;</t>
  </si>
  <si>
    <t>FSL &amp; GL accounts</t>
  </si>
  <si>
    <t>Current Period 
(dd-mm-yyyy)</t>
  </si>
  <si>
    <t xml:space="preserve">
Comparative 
(dd-mm-yyyy)
</t>
  </si>
  <si>
    <t xml:space="preserve">Variance </t>
  </si>
  <si>
    <t>Variance %</t>
  </si>
  <si>
    <t>Explanation of variances</t>
  </si>
  <si>
    <t>ADJ (if any)</t>
  </si>
  <si>
    <t>Adjsuted</t>
  </si>
  <si>
    <t>Per DFS</t>
  </si>
  <si>
    <t>Per  final FS</t>
  </si>
  <si>
    <t>Difference</t>
  </si>
  <si>
    <t>Assertions covered</t>
  </si>
  <si>
    <t>Ref.</t>
  </si>
  <si>
    <t>Summary of Findings</t>
  </si>
  <si>
    <t>No significant issues were identified. Sufficient and reliable evidence has been obtained.</t>
  </si>
  <si>
    <t>1. Obtain the client's share-based compensation schedules and reconcile them to supporting documents such as board approvals and plan agreements.</t>
  </si>
  <si>
    <t>2. Evaluate whether the valuation methodology used to determine the fair value of the awards is appropriate and consistent with IFRS 2.</t>
  </si>
  <si>
    <t>3. Verify that all key assumptions and inputs used in the valuation model (e.g., volatility, expected life, risk-free rate) are reasonable, supportable, and agree to external or internal evidence.</t>
  </si>
  <si>
    <t>4. Recalculate the fair value and related expense for a sample of grants and compare the results to the amounts recorded in the financial statements.</t>
  </si>
  <si>
    <t>5. Verify that the disclosures related to share-based payments in the financial statements are complete, accurate, and comply with IFRS 2 disclosure requirements.</t>
  </si>
  <si>
    <t>Completeness, Accuracy, Presentation &amp; Disclosure</t>
  </si>
  <si>
    <t>Accuracy, Valuation</t>
  </si>
  <si>
    <t>Valuation, Accuracy</t>
  </si>
  <si>
    <t>Completeness, Accuracy, Existence, Rights &amp; Obligations</t>
  </si>
  <si>
    <t>Procedures</t>
  </si>
  <si>
    <t xml:space="preserve">During the year ended December 31, 2021, the Company recorded share issue costs of $85,941 with respect to broker warrants granted as finders’ fees. </t>
  </si>
  <si>
    <t>We recalculated  broker warrants granted using the Black-Scholes option pricing model (see results in the table below).</t>
  </si>
  <si>
    <t>The value of warrants is determined in part by its duration and by the expected volatility of the share price during the term of the warrant.</t>
  </si>
  <si>
    <t>Warrants</t>
  </si>
  <si>
    <t>Comments</t>
  </si>
  <si>
    <t>according to Form 9 (WPs: UC, UD, UE)</t>
  </si>
  <si>
    <t>according to Treasury Orders (WPs: UF, UG, UH)</t>
  </si>
  <si>
    <t>Stock Price (CAD)</t>
  </si>
  <si>
    <t>Exercise Price (CAD)</t>
  </si>
  <si>
    <t>Expected Life (years)</t>
  </si>
  <si>
    <t>Present Value of Stock Ex-dividend (CAD)</t>
  </si>
  <si>
    <t>Present Value of Exercise Price (CAD)</t>
  </si>
  <si>
    <t>Call Option Value (CAD)</t>
  </si>
  <si>
    <t>Put Option Value (CAD)</t>
  </si>
  <si>
    <t>Total compensation on granting (CAD)</t>
  </si>
  <si>
    <t>Note 11. SHARE CAPITAL AND CONTRIBUTED SURPLUS (Warrants)</t>
  </si>
  <si>
    <t>During the year ended December 31, 2021, the Company recorded share issue costs of $85,941 (December 31, 2020 - $203,307) with respect to broker warrants granted as finders’ fees. The weighted average fair value of these broker warrants was $0.19 (December 31, 2020 - $0.14) and was estimated using the Black-Scholes option pricing model. The weighted average assumptions used in calculating the fair value are as follows:</t>
  </si>
  <si>
    <t>December 31,</t>
  </si>
  <si>
    <t>Weighted average fair value per warrant</t>
  </si>
  <si>
    <t>No exceptions noted.</t>
  </si>
  <si>
    <t>A summary of change in stock options as follows:</t>
  </si>
  <si>
    <t>Balance at December 31, 2019</t>
  </si>
  <si>
    <t>Cancelled</t>
  </si>
  <si>
    <t>Issued</t>
  </si>
  <si>
    <t>Balance at December 31, 2020</t>
  </si>
  <si>
    <t>ok, FS 2020</t>
  </si>
  <si>
    <t>Cancelled/forfeited</t>
  </si>
  <si>
    <t>Exercised</t>
  </si>
  <si>
    <t>ok, WP SY</t>
  </si>
  <si>
    <t>Balance at December 31, 2021</t>
  </si>
  <si>
    <t>The following table summarizes stock options outstanding at December 31, 2021:</t>
  </si>
  <si>
    <t>Number of Exercisable Options</t>
  </si>
  <si>
    <t>Weighted Average Exercise Price</t>
  </si>
  <si>
    <t>Weighted Average Remaining Years</t>
  </si>
  <si>
    <t>Date Granted</t>
  </si>
  <si>
    <t>A summary of change in warrants as follows:</t>
  </si>
  <si>
    <t>Price</t>
  </si>
  <si>
    <t>Granted</t>
  </si>
  <si>
    <t>Expired</t>
  </si>
  <si>
    <t>The following table summarizes warrants outstanding at December 31, 2021:</t>
  </si>
  <si>
    <t>Number of Warrants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</si>
</sst>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quot;$&quot;#,##0.00_);[Red]\(&quot;$&quot;#,##0.00\)"/>
    <numFmt numFmtId="165" formatCode="_(* #,##0_);_(* \(#,##0\);_(* &quot;-&quot;_);_(@_)"/>
    <numFmt numFmtId="166" formatCode="_(&quot;$&quot;* #,##0.00_);_(&quot;$&quot;* \(#,##0.00\);_(&quot;$&quot;* &quot;-&quot;??_);_(@_)"/>
    <numFmt numFmtId="167" formatCode="_(* #,##0.00_);_(* \(#,##0.00\);_(* &quot;-&quot;??_);_(@_)"/>
    <numFmt numFmtId="168" formatCode="_-* #,##0_-;\-* #,##0_-;_-* &quot;-&quot;??_-;_-@_-"/>
    <numFmt numFmtId="169" formatCode="_(* #,##0_);_(* \(#,##0\);_(* &quot;-&quot;??_);_(@_)"/>
    <numFmt numFmtId="170" formatCode="_(&quot;$&quot;* #,##0.000_);_(&quot;$&quot;* \(#,##0.000\);_(&quot;$&quot;* &quot;-&quot;??_);_(@_)"/>
    <numFmt numFmtId="171" formatCode="_(&quot;$&quot;* #,##0.0000_);_(&quot;$&quot;* \(#,##0.0000\);_(&quot;$&quot;* &quot;-&quot;??_);_(@_)"/>
    <numFmt numFmtId="172" formatCode="_(&quot;$&quot;* #,##0_);_(&quot;$&quot;* \(#,##0\);_(&quot;$&quot;* &quot;-&quot;??_);_(@_)"/>
    <numFmt numFmtId="173" formatCode="0.0%"/>
    <numFmt numFmtId="174" formatCode="_(* #,##0.0000_);_(* \(#,##0.0000\);_(* &quot;-&quot;????_);_(@_)"/>
    <numFmt numFmtId="175" formatCode="_(* #,##0.00_);_(* \(#,##0.00\);_(* &quot;-&quot;_);_(@_)"/>
    <numFmt numFmtId="176" formatCode="_(* #,##0.000_);_(* \(#,##0.000\);_(* &quot;-&quot;_);_(@_)"/>
    <numFmt numFmtId="177" formatCode="#,##0;[Red]\ \(#,##0\)"/>
    <numFmt numFmtId="178" formatCode="&quot;$&quot;#,##0_);[Red]\(&quot;$&quot;#,##0\)"/>
    <numFmt numFmtId="179" formatCode="_-* #,##0.00\ _₽_-;\-* #,##0.00\ _₽_-;_-* &quot;-&quot;??\ _₽_-;_-@_-"/>
    <numFmt numFmtId="180" formatCode="_(* #,##0.000_);_(* \(#,##0.000\);_(* &quot;-&quot;??_);_(@_)"/>
    <numFmt numFmtId="181" formatCode="_(* #,##0.0000_);_(* \(#,##0.0000\);_(* &quot;-&quot;??_);_(@_)"/>
  </numFmts>
  <fonts count="47"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Arial"/>
      <family val="2"/>
    </font>
    <font>
      <b/>
      <sz val="8"/>
      <color theme="1"/>
      <name val="Arial"/>
      <family val="2"/>
    </font>
    <font>
      <i/>
      <sz val="8"/>
      <color theme="1"/>
      <name val="Arial"/>
      <family val="2"/>
    </font>
    <font>
      <b/>
      <sz val="8"/>
      <color rgb="FF0070C0"/>
      <name val="Arial"/>
      <family val="2"/>
    </font>
    <font>
      <b/>
      <sz val="8"/>
      <color theme="0"/>
      <name val="Arial"/>
      <family val="2"/>
    </font>
    <font>
      <b/>
      <i/>
      <sz val="8"/>
      <color theme="1"/>
      <name val="Arial"/>
      <family val="2"/>
    </font>
    <font>
      <sz val="8"/>
      <name val="Arial"/>
      <family val="2"/>
    </font>
    <font>
      <u/>
      <sz val="11"/>
      <color theme="10"/>
      <name val="Calibri"/>
      <family val="2"/>
      <scheme val="minor"/>
    </font>
    <font>
      <u/>
      <sz val="8"/>
      <color theme="10"/>
      <name val="Arial"/>
      <family val="2"/>
    </font>
    <font>
      <sz val="10"/>
      <name val="Arial"/>
      <family val="2"/>
    </font>
    <font>
      <b/>
      <sz val="8"/>
      <name val="Arial"/>
      <family val="2"/>
    </font>
    <font>
      <sz val="8"/>
      <color rgb="FFFF0000"/>
      <name val="Arial"/>
      <family val="2"/>
    </font>
    <font>
      <i/>
      <sz val="8"/>
      <color rgb="FF0070C0"/>
      <name val="Arial"/>
      <family val="2"/>
    </font>
    <font>
      <b/>
      <sz val="8"/>
      <color rgb="FFFF0000"/>
      <name val="Arial"/>
      <family val="2"/>
    </font>
    <font>
      <sz val="8"/>
      <color theme="0"/>
      <name val="Arial"/>
      <family val="2"/>
    </font>
    <font>
      <sz val="8"/>
      <color rgb="FF0070C0"/>
      <name val="Arial"/>
      <family val="2"/>
    </font>
    <font>
      <i/>
      <sz val="8"/>
      <color rgb="FFC00000"/>
      <name val="Arial"/>
      <family val="2"/>
    </font>
    <font>
      <sz val="11"/>
      <color rgb="FF0070C0"/>
      <name val="Calibri"/>
      <family val="2"/>
      <scheme val="minor"/>
    </font>
    <font>
      <i/>
      <u/>
      <sz val="8"/>
      <color theme="10"/>
      <name val="Arial"/>
      <family val="2"/>
    </font>
    <font>
      <sz val="8"/>
      <color rgb="FF242424"/>
      <name val="Arial"/>
      <family val="2"/>
    </font>
    <font>
      <b/>
      <i/>
      <sz val="8"/>
      <color rgb="FFC00000"/>
      <name val="Arial"/>
      <family val="2"/>
    </font>
    <font>
      <sz val="8"/>
      <color rgb="FF000000"/>
      <name val="Arial"/>
      <family val="2"/>
    </font>
    <font>
      <b/>
      <sz val="8"/>
      <color rgb="FFC00000"/>
      <name val="Arial"/>
      <family val="2"/>
    </font>
    <font>
      <sz val="8"/>
      <color rgb="FFC00000"/>
      <name val="Arial"/>
      <family val="2"/>
    </font>
    <font>
      <b/>
      <i/>
      <sz val="8"/>
      <color theme="0"/>
      <name val="Arial"/>
      <family val="2"/>
    </font>
    <font>
      <i/>
      <sz val="8"/>
      <name val="Arial"/>
      <family val="2"/>
    </font>
    <font>
      <b/>
      <sz val="8"/>
      <color theme="1" tint="0.499984740745262"/>
      <name val="Arial"/>
      <family val="2"/>
    </font>
    <font>
      <i/>
      <sz val="8"/>
      <color theme="1" tint="0.499984740745262"/>
      <name val="Arial"/>
      <family val="2"/>
    </font>
    <font>
      <sz val="8"/>
      <color theme="1" tint="0.499984740745262"/>
      <name val="Arial"/>
      <family val="2"/>
    </font>
    <font>
      <sz val="8"/>
      <color theme="1"/>
      <name val="Cambria"/>
      <family val="1"/>
    </font>
    <font>
      <b/>
      <sz val="8"/>
      <color theme="1"/>
      <name val="Cambria"/>
      <family val="1"/>
    </font>
    <font>
      <b/>
      <sz val="8"/>
      <color indexed="12"/>
      <name val="Cambria"/>
      <family val="1"/>
    </font>
    <font>
      <b/>
      <sz val="8"/>
      <color rgb="FFFF0000"/>
      <name val="Cambria"/>
      <family val="1"/>
    </font>
    <font>
      <b/>
      <sz val="8"/>
      <color theme="0"/>
      <name val="Cambria"/>
      <family val="1"/>
    </font>
    <font>
      <b/>
      <sz val="8"/>
      <name val="Cambria"/>
      <family val="1"/>
    </font>
    <font>
      <b/>
      <i/>
      <sz val="8"/>
      <color theme="8"/>
      <name val="Cambria"/>
      <family val="1"/>
    </font>
    <font>
      <sz val="10"/>
      <color theme="1"/>
      <name val="Arial"/>
      <family val="2"/>
    </font>
    <font>
      <sz val="8"/>
      <name val="Cambria"/>
      <family val="1"/>
    </font>
    <font>
      <b/>
      <i/>
      <sz val="8"/>
      <color rgb="FFFF0000"/>
      <name val="Cambria"/>
      <family val="1"/>
    </font>
    <font>
      <i/>
      <sz val="8"/>
      <color rgb="FFFF0000"/>
      <name val="Cambria"/>
      <family val="1"/>
    </font>
    <font>
      <u/>
      <sz val="8"/>
      <color theme="10"/>
      <name val="Cambria"/>
      <family val="1"/>
    </font>
    <font>
      <sz val="8"/>
      <color indexed="8"/>
      <name val="Cambria"/>
      <family val="1"/>
    </font>
    <font>
      <b/>
      <sz val="8"/>
      <color indexed="8"/>
      <name val="Cambria"/>
      <family val="1"/>
    </font>
    <font>
      <b/>
      <i/>
      <sz val="8"/>
      <color rgb="FF0070C0"/>
      <name val="Arial"/>
      <family val="2"/>
    </font>
  </fonts>
  <fills count="12">
    <fill>
      <patternFill patternType="none"/>
    </fill>
    <fill>
      <patternFill patternType="gray125"/>
    </fill>
    <fill>
      <patternFill patternType="solid">
        <fgColor theme="2" tint="-9.9978637043366805E-2"/>
        <bgColor indexed="64"/>
      </patternFill>
    </fill>
    <fill>
      <patternFill patternType="solid">
        <fgColor rgb="FF002060"/>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6"/>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4F9E"/>
        <bgColor indexed="64"/>
      </patternFill>
    </fill>
    <fill>
      <patternFill patternType="solid">
        <fgColor theme="0" tint="-0.499984740745262"/>
        <bgColor indexed="64"/>
      </patternFill>
    </fill>
    <fill>
      <patternFill patternType="solid">
        <fgColor theme="8" tint="0.79998168889431442"/>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bottom style="double">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thin">
        <color auto="1"/>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double">
        <color indexed="64"/>
      </top>
      <bottom/>
      <diagonal/>
    </border>
    <border>
      <left/>
      <right/>
      <top style="medium">
        <color indexed="64"/>
      </top>
      <bottom style="double">
        <color indexed="64"/>
      </bottom>
      <diagonal/>
    </border>
    <border>
      <left/>
      <right/>
      <top/>
      <bottom style="thick">
        <color indexed="64"/>
      </bottom>
      <diagonal/>
    </border>
  </borders>
  <cellStyleXfs count="14">
    <xf numFmtId="0" fontId="0" fillId="0" borderId="0"/>
    <xf numFmtId="9" fontId="1" fillId="0" borderId="0" applyFont="0" applyFill="0" applyBorder="0" applyAlignment="0" applyProtection="0"/>
    <xf numFmtId="0" fontId="1" fillId="0" borderId="0"/>
    <xf numFmtId="0" fontId="10" fillId="0" borderId="0" applyNumberFormat="0" applyFill="0" applyBorder="0" applyAlignment="0" applyProtection="0"/>
    <xf numFmtId="0" fontId="12" fillId="0" borderId="0"/>
    <xf numFmtId="166" fontId="12" fillId="0" borderId="0" applyFont="0" applyFill="0" applyBorder="0" applyAlignment="0" applyProtection="0"/>
    <xf numFmtId="9" fontId="1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0" fontId="12" fillId="0" borderId="0"/>
    <xf numFmtId="167" fontId="1" fillId="0" borderId="0" applyFont="0" applyFill="0" applyBorder="0" applyAlignment="0" applyProtection="0"/>
    <xf numFmtId="43" fontId="1" fillId="0" borderId="0" applyFont="0" applyFill="0" applyBorder="0" applyAlignment="0" applyProtection="0"/>
    <xf numFmtId="0" fontId="39" fillId="0" borderId="0"/>
  </cellStyleXfs>
  <cellXfs count="367">
    <xf numFmtId="0" fontId="0" fillId="0" borderId="0" xfId="0"/>
    <xf numFmtId="0" fontId="3" fillId="0" borderId="0" xfId="0" applyFont="1" applyAlignment="1">
      <alignment vertical="top"/>
    </xf>
    <xf numFmtId="0" fontId="3" fillId="0" borderId="0" xfId="0" applyFont="1" applyAlignment="1">
      <alignment vertical="top" wrapText="1"/>
    </xf>
    <xf numFmtId="0" fontId="5" fillId="0" borderId="0" xfId="0" applyFont="1" applyAlignment="1">
      <alignment vertical="top"/>
    </xf>
    <xf numFmtId="169" fontId="3" fillId="0" borderId="0" xfId="0" applyNumberFormat="1" applyFont="1" applyAlignment="1">
      <alignment vertical="top"/>
    </xf>
    <xf numFmtId="0" fontId="4" fillId="0" borderId="2" xfId="0" applyFont="1" applyBorder="1" applyAlignment="1">
      <alignment vertical="top"/>
    </xf>
    <xf numFmtId="0" fontId="4" fillId="0" borderId="0" xfId="0" applyFont="1" applyAlignment="1">
      <alignment vertical="top"/>
    </xf>
    <xf numFmtId="0" fontId="3" fillId="0" borderId="4" xfId="0" applyFont="1" applyBorder="1" applyAlignment="1">
      <alignment vertical="top" wrapText="1"/>
    </xf>
    <xf numFmtId="15" fontId="3" fillId="0" borderId="0" xfId="0" applyNumberFormat="1" applyFont="1" applyAlignment="1">
      <alignment vertical="top"/>
    </xf>
    <xf numFmtId="2" fontId="3" fillId="0" borderId="0" xfId="0" applyNumberFormat="1" applyFont="1" applyAlignment="1">
      <alignment vertical="top"/>
    </xf>
    <xf numFmtId="0" fontId="3" fillId="0" borderId="0" xfId="0" applyFont="1"/>
    <xf numFmtId="15" fontId="3" fillId="0" borderId="7" xfId="0" applyNumberFormat="1" applyFont="1" applyBorder="1" applyAlignment="1">
      <alignment vertical="top"/>
    </xf>
    <xf numFmtId="169" fontId="3" fillId="0" borderId="7" xfId="0" applyNumberFormat="1" applyFont="1" applyBorder="1" applyAlignment="1">
      <alignment vertical="top"/>
    </xf>
    <xf numFmtId="0" fontId="15" fillId="0" borderId="0" xfId="0" applyFont="1" applyAlignment="1">
      <alignment vertical="top"/>
    </xf>
    <xf numFmtId="0" fontId="3" fillId="0" borderId="6" xfId="0" applyFont="1" applyBorder="1" applyAlignment="1">
      <alignment vertical="top" wrapText="1"/>
    </xf>
    <xf numFmtId="14" fontId="3" fillId="0" borderId="0" xfId="0" applyNumberFormat="1" applyFont="1" applyAlignment="1">
      <alignment vertical="top"/>
    </xf>
    <xf numFmtId="0" fontId="9" fillId="0" borderId="0" xfId="4" applyFont="1" applyAlignment="1">
      <alignment vertical="top"/>
    </xf>
    <xf numFmtId="15" fontId="13" fillId="0" borderId="1" xfId="4" applyNumberFormat="1" applyFont="1" applyBorder="1"/>
    <xf numFmtId="15" fontId="13" fillId="0" borderId="3" xfId="4" quotePrefix="1" applyNumberFormat="1" applyFont="1" applyBorder="1" applyAlignment="1">
      <alignment horizontal="center"/>
    </xf>
    <xf numFmtId="15" fontId="13" fillId="0" borderId="0" xfId="4" applyNumberFormat="1" applyFont="1"/>
    <xf numFmtId="15" fontId="13" fillId="0" borderId="0" xfId="4" applyNumberFormat="1" applyFont="1" applyAlignment="1">
      <alignment horizontal="center"/>
    </xf>
    <xf numFmtId="0" fontId="9" fillId="0" borderId="0" xfId="4" applyFont="1"/>
    <xf numFmtId="170" fontId="9" fillId="0" borderId="0" xfId="5" applyNumberFormat="1" applyFont="1" applyFill="1"/>
    <xf numFmtId="170" fontId="9" fillId="0" borderId="0" xfId="5" applyNumberFormat="1" applyFont="1"/>
    <xf numFmtId="2" fontId="9" fillId="0" borderId="0" xfId="4" applyNumberFormat="1" applyFont="1"/>
    <xf numFmtId="10" fontId="9" fillId="0" borderId="0" xfId="6" applyNumberFormat="1" applyFont="1"/>
    <xf numFmtId="166" fontId="9" fillId="0" borderId="0" xfId="5" applyFont="1"/>
    <xf numFmtId="0" fontId="13" fillId="0" borderId="0" xfId="4" applyFont="1"/>
    <xf numFmtId="165" fontId="13" fillId="0" borderId="0" xfId="4" applyNumberFormat="1" applyFont="1"/>
    <xf numFmtId="172" fontId="13" fillId="0" borderId="8" xfId="4" applyNumberFormat="1" applyFont="1" applyBorder="1"/>
    <xf numFmtId="0" fontId="11" fillId="0" borderId="0" xfId="3" quotePrefix="1" applyFont="1" applyAlignment="1">
      <alignment vertical="top"/>
    </xf>
    <xf numFmtId="0" fontId="13" fillId="0" borderId="0" xfId="4" applyFont="1" applyAlignment="1">
      <alignment vertical="top"/>
    </xf>
    <xf numFmtId="0" fontId="7" fillId="5" borderId="0" xfId="4" applyFont="1" applyFill="1" applyAlignment="1">
      <alignment vertical="top"/>
    </xf>
    <xf numFmtId="17" fontId="13" fillId="5" borderId="0" xfId="4" applyNumberFormat="1" applyFont="1" applyFill="1" applyAlignment="1">
      <alignment horizontal="center" vertical="top"/>
    </xf>
    <xf numFmtId="17" fontId="16" fillId="5" borderId="0" xfId="4" applyNumberFormat="1" applyFont="1" applyFill="1" applyAlignment="1">
      <alignment horizontal="center" vertical="top"/>
    </xf>
    <xf numFmtId="10" fontId="9" fillId="0" borderId="0" xfId="6" applyNumberFormat="1" applyFont="1" applyAlignment="1">
      <alignment vertical="top"/>
    </xf>
    <xf numFmtId="10" fontId="9" fillId="0" borderId="0" xfId="1" applyNumberFormat="1" applyFont="1" applyAlignment="1">
      <alignment vertical="top"/>
    </xf>
    <xf numFmtId="173" fontId="9" fillId="0" borderId="0" xfId="1" applyNumberFormat="1" applyFont="1" applyAlignment="1">
      <alignment vertical="top"/>
    </xf>
    <xf numFmtId="44" fontId="9" fillId="0" borderId="0" xfId="8" applyFont="1" applyAlignment="1">
      <alignment vertical="top"/>
    </xf>
    <xf numFmtId="0" fontId="9" fillId="5" borderId="0" xfId="4" applyFont="1" applyFill="1" applyAlignment="1">
      <alignment vertical="top"/>
    </xf>
    <xf numFmtId="168" fontId="4" fillId="0" borderId="0" xfId="7" applyNumberFormat="1" applyFont="1" applyAlignment="1">
      <alignment vertical="top"/>
    </xf>
    <xf numFmtId="172" fontId="4" fillId="0" borderId="0" xfId="0" applyNumberFormat="1" applyFont="1" applyAlignment="1">
      <alignment vertical="top"/>
    </xf>
    <xf numFmtId="166" fontId="13" fillId="0" borderId="0" xfId="4" applyNumberFormat="1" applyFont="1"/>
    <xf numFmtId="168" fontId="14" fillId="0" borderId="0" xfId="0" applyNumberFormat="1" applyFont="1" applyAlignment="1">
      <alignment vertical="top"/>
    </xf>
    <xf numFmtId="168" fontId="3" fillId="0" borderId="0" xfId="0" applyNumberFormat="1" applyFont="1" applyAlignment="1">
      <alignment vertical="top"/>
    </xf>
    <xf numFmtId="0" fontId="7" fillId="5" borderId="0" xfId="4" applyFont="1" applyFill="1" applyAlignment="1">
      <alignment wrapText="1"/>
    </xf>
    <xf numFmtId="0" fontId="14" fillId="0" borderId="0" xfId="0" applyFont="1" applyAlignment="1">
      <alignment horizontal="right" vertical="top"/>
    </xf>
    <xf numFmtId="169" fontId="9" fillId="0" borderId="0" xfId="4" applyNumberFormat="1" applyFont="1"/>
    <xf numFmtId="169" fontId="3" fillId="0" borderId="0" xfId="9" applyNumberFormat="1" applyFont="1" applyAlignment="1">
      <alignment vertical="top"/>
    </xf>
    <xf numFmtId="167" fontId="3" fillId="0" borderId="0" xfId="9" applyFont="1" applyAlignment="1">
      <alignment vertical="top"/>
    </xf>
    <xf numFmtId="0" fontId="7" fillId="3" borderId="7" xfId="0" applyFont="1" applyFill="1" applyBorder="1" applyAlignment="1">
      <alignment vertical="top"/>
    </xf>
    <xf numFmtId="0" fontId="17" fillId="3" borderId="7" xfId="0" applyFont="1" applyFill="1" applyBorder="1" applyAlignment="1">
      <alignment vertical="top"/>
    </xf>
    <xf numFmtId="15" fontId="9" fillId="0" borderId="0" xfId="4" quotePrefix="1" applyNumberFormat="1" applyFont="1" applyAlignment="1">
      <alignment horizontal="center" vertical="top"/>
    </xf>
    <xf numFmtId="15" fontId="9" fillId="0" borderId="0" xfId="4" applyNumberFormat="1" applyFont="1" applyAlignment="1">
      <alignment vertical="top"/>
    </xf>
    <xf numFmtId="168" fontId="3" fillId="0" borderId="0" xfId="7" applyNumberFormat="1" applyFont="1" applyBorder="1" applyAlignment="1">
      <alignment vertical="top" wrapText="1"/>
    </xf>
    <xf numFmtId="0" fontId="19" fillId="0" borderId="0" xfId="0" applyFont="1" applyAlignment="1">
      <alignment vertical="top"/>
    </xf>
    <xf numFmtId="9" fontId="4" fillId="0" borderId="2" xfId="1" applyFont="1" applyBorder="1" applyAlignment="1">
      <alignment vertical="top"/>
    </xf>
    <xf numFmtId="174" fontId="3" fillId="0" borderId="0" xfId="10" applyNumberFormat="1" applyFont="1" applyAlignment="1">
      <alignment horizontal="right" vertical="top"/>
    </xf>
    <xf numFmtId="0" fontId="2" fillId="4" borderId="0" xfId="0" applyFont="1" applyFill="1"/>
    <xf numFmtId="0" fontId="0" fillId="4" borderId="0" xfId="0" applyFill="1"/>
    <xf numFmtId="0" fontId="0" fillId="4" borderId="0" xfId="0" applyFill="1" applyAlignment="1">
      <alignment horizontal="right"/>
    </xf>
    <xf numFmtId="0" fontId="0" fillId="0" borderId="9" xfId="0" applyBorder="1"/>
    <xf numFmtId="0" fontId="0" fillId="0" borderId="9" xfId="0" applyBorder="1" applyAlignment="1">
      <alignment horizontal="right"/>
    </xf>
    <xf numFmtId="0" fontId="2" fillId="0" borderId="9" xfId="0" applyFont="1" applyBorder="1"/>
    <xf numFmtId="0" fontId="2" fillId="0" borderId="9" xfId="0" applyFont="1" applyBorder="1" applyAlignment="1">
      <alignment horizontal="right"/>
    </xf>
    <xf numFmtId="0" fontId="20" fillId="0" borderId="0" xfId="0" applyFont="1"/>
    <xf numFmtId="10" fontId="0" fillId="0" borderId="0" xfId="1" applyNumberFormat="1" applyFont="1"/>
    <xf numFmtId="0" fontId="0" fillId="0" borderId="0" xfId="0" applyAlignment="1">
      <alignment horizontal="right"/>
    </xf>
    <xf numFmtId="10" fontId="0" fillId="0" borderId="9" xfId="1" applyNumberFormat="1" applyFont="1" applyBorder="1"/>
    <xf numFmtId="0" fontId="4" fillId="0" borderId="0" xfId="0" applyFont="1"/>
    <xf numFmtId="169" fontId="9" fillId="0" borderId="0" xfId="11" applyNumberFormat="1" applyFont="1"/>
    <xf numFmtId="0" fontId="4" fillId="0" borderId="0" xfId="0" applyFont="1" applyAlignment="1">
      <alignment vertical="top" wrapText="1"/>
    </xf>
    <xf numFmtId="0" fontId="3" fillId="0" borderId="0" xfId="0" applyFont="1" applyAlignment="1">
      <alignment horizontal="justify" vertical="top" wrapText="1"/>
    </xf>
    <xf numFmtId="167" fontId="3" fillId="0" borderId="0" xfId="11" applyFont="1" applyAlignment="1">
      <alignment vertical="top"/>
    </xf>
    <xf numFmtId="0" fontId="24" fillId="0" borderId="0" xfId="0" applyFont="1" applyAlignment="1">
      <alignment vertical="center"/>
    </xf>
    <xf numFmtId="10" fontId="24" fillId="0" borderId="0" xfId="0" applyNumberFormat="1" applyFont="1" applyAlignment="1">
      <alignment horizontal="right" vertical="center"/>
    </xf>
    <xf numFmtId="0" fontId="24" fillId="0" borderId="0" xfId="0" applyFont="1" applyAlignment="1">
      <alignment horizontal="right" vertical="center"/>
    </xf>
    <xf numFmtId="9" fontId="24" fillId="0" borderId="0" xfId="0" applyNumberFormat="1" applyFont="1" applyAlignment="1">
      <alignment horizontal="right" vertical="center"/>
    </xf>
    <xf numFmtId="0" fontId="24" fillId="0" borderId="9" xfId="0" applyFont="1" applyBorder="1" applyAlignment="1">
      <alignment vertical="center"/>
    </xf>
    <xf numFmtId="0" fontId="24" fillId="0" borderId="0" xfId="0" applyFont="1" applyAlignment="1">
      <alignment horizontal="justify" vertical="center"/>
    </xf>
    <xf numFmtId="0" fontId="4" fillId="0" borderId="6" xfId="0" applyFont="1" applyBorder="1" applyAlignment="1">
      <alignment vertical="center" wrapText="1"/>
    </xf>
    <xf numFmtId="15" fontId="4" fillId="0" borderId="6" xfId="0" applyNumberFormat="1" applyFont="1" applyBorder="1" applyAlignment="1">
      <alignment horizontal="right" vertical="center" wrapText="1"/>
    </xf>
    <xf numFmtId="10" fontId="24" fillId="0" borderId="0" xfId="0" applyNumberFormat="1" applyFont="1" applyAlignment="1">
      <alignment horizontal="right" vertical="center" wrapText="1"/>
    </xf>
    <xf numFmtId="0" fontId="24" fillId="0" borderId="0" xfId="0" applyFont="1" applyAlignment="1">
      <alignment horizontal="right" vertical="center" wrapText="1"/>
    </xf>
    <xf numFmtId="9" fontId="24" fillId="0" borderId="0" xfId="0" applyNumberFormat="1" applyFont="1" applyAlignment="1">
      <alignment horizontal="right" vertical="center" wrapText="1"/>
    </xf>
    <xf numFmtId="164" fontId="24" fillId="0" borderId="9" xfId="0" applyNumberFormat="1" applyFont="1" applyBorder="1" applyAlignment="1">
      <alignment horizontal="right" vertical="center" wrapText="1"/>
    </xf>
    <xf numFmtId="164" fontId="24" fillId="0" borderId="9" xfId="0" applyNumberFormat="1" applyFont="1" applyBorder="1" applyAlignment="1">
      <alignment horizontal="right" vertical="center"/>
    </xf>
    <xf numFmtId="10" fontId="18" fillId="0" borderId="0" xfId="6" applyNumberFormat="1" applyFont="1"/>
    <xf numFmtId="169" fontId="18" fillId="0" borderId="0" xfId="11" applyNumberFormat="1" applyFont="1"/>
    <xf numFmtId="0" fontId="18" fillId="0" borderId="0" xfId="0" applyFont="1" applyAlignment="1">
      <alignment vertical="top"/>
    </xf>
    <xf numFmtId="166" fontId="18" fillId="0" borderId="0" xfId="5" applyFont="1"/>
    <xf numFmtId="0" fontId="7" fillId="5" borderId="0" xfId="4" applyFont="1" applyFill="1" applyAlignment="1">
      <alignment horizontal="center" wrapText="1"/>
    </xf>
    <xf numFmtId="175" fontId="3" fillId="0" borderId="0" xfId="0" applyNumberFormat="1" applyFont="1" applyAlignment="1">
      <alignment vertical="top" wrapText="1"/>
    </xf>
    <xf numFmtId="0" fontId="18" fillId="0" borderId="4" xfId="0" applyFont="1" applyBorder="1" applyAlignment="1">
      <alignment vertical="top" wrapText="1"/>
    </xf>
    <xf numFmtId="165" fontId="18" fillId="0" borderId="4" xfId="0" applyNumberFormat="1" applyFont="1" applyBorder="1" applyAlignment="1">
      <alignment vertical="top" wrapText="1"/>
    </xf>
    <xf numFmtId="175" fontId="18" fillId="0" borderId="4" xfId="0" applyNumberFormat="1" applyFont="1" applyBorder="1" applyAlignment="1">
      <alignment vertical="top" wrapText="1"/>
    </xf>
    <xf numFmtId="2" fontId="18" fillId="0" borderId="4" xfId="0" applyNumberFormat="1" applyFont="1" applyBorder="1" applyAlignment="1">
      <alignment vertical="top" wrapText="1"/>
    </xf>
    <xf numFmtId="176" fontId="18" fillId="0" borderId="4" xfId="0" applyNumberFormat="1" applyFont="1" applyBorder="1" applyAlignment="1">
      <alignment vertical="top" wrapText="1"/>
    </xf>
    <xf numFmtId="0" fontId="18" fillId="0" borderId="4" xfId="0" applyFont="1" applyBorder="1" applyAlignment="1">
      <alignment vertical="top"/>
    </xf>
    <xf numFmtId="0" fontId="3" fillId="0" borderId="4" xfId="0" applyFont="1" applyBorder="1" applyAlignment="1">
      <alignment horizontal="justify" vertical="top" wrapText="1"/>
    </xf>
    <xf numFmtId="0" fontId="6" fillId="0" borderId="0" xfId="0" applyFont="1" applyAlignment="1">
      <alignment vertical="top" wrapText="1"/>
    </xf>
    <xf numFmtId="0" fontId="8" fillId="0" borderId="0" xfId="0" applyFont="1" applyAlignment="1">
      <alignment horizontal="justify" vertical="top" wrapText="1"/>
    </xf>
    <xf numFmtId="0" fontId="18" fillId="0" borderId="0" xfId="0" applyFont="1" applyAlignment="1">
      <alignment vertical="top" wrapText="1"/>
    </xf>
    <xf numFmtId="0" fontId="4" fillId="0" borderId="0" xfId="0" applyFont="1" applyAlignment="1">
      <alignment horizontal="right"/>
    </xf>
    <xf numFmtId="0" fontId="25" fillId="0" borderId="0" xfId="0" applyFont="1" applyAlignment="1">
      <alignment horizontal="right"/>
    </xf>
    <xf numFmtId="0" fontId="6" fillId="0" borderId="0" xfId="0" applyFont="1" applyAlignment="1">
      <alignment horizontal="right"/>
    </xf>
    <xf numFmtId="15" fontId="13" fillId="0" borderId="5" xfId="4" quotePrefix="1" applyNumberFormat="1" applyFont="1" applyBorder="1" applyAlignment="1">
      <alignment horizontal="center"/>
    </xf>
    <xf numFmtId="0" fontId="7" fillId="6" borderId="0" xfId="4" applyFont="1" applyFill="1"/>
    <xf numFmtId="17" fontId="13" fillId="6" borderId="0" xfId="4" applyNumberFormat="1" applyFont="1" applyFill="1" applyAlignment="1">
      <alignment horizontal="center"/>
    </xf>
    <xf numFmtId="0" fontId="8" fillId="6" borderId="0" xfId="0" applyFont="1" applyFill="1"/>
    <xf numFmtId="0" fontId="3" fillId="6" borderId="0" xfId="0" applyFont="1" applyFill="1" applyAlignment="1">
      <alignment vertical="top"/>
    </xf>
    <xf numFmtId="0" fontId="9" fillId="6" borderId="0" xfId="4" applyFont="1" applyFill="1"/>
    <xf numFmtId="0" fontId="7" fillId="6" borderId="0" xfId="4" applyFont="1" applyFill="1" applyAlignment="1">
      <alignment wrapText="1"/>
    </xf>
    <xf numFmtId="0" fontId="13" fillId="6" borderId="0" xfId="4" applyFont="1" applyFill="1" applyAlignment="1">
      <alignment horizontal="center" wrapText="1"/>
    </xf>
    <xf numFmtId="171" fontId="9" fillId="0" borderId="0" xfId="5" applyNumberFormat="1" applyFont="1" applyBorder="1"/>
    <xf numFmtId="166" fontId="9" fillId="4" borderId="0" xfId="5" applyFont="1" applyFill="1" applyAlignment="1">
      <alignment vertical="top"/>
    </xf>
    <xf numFmtId="10" fontId="9" fillId="4" borderId="0" xfId="6" applyNumberFormat="1" applyFont="1" applyFill="1" applyAlignment="1">
      <alignment vertical="top"/>
    </xf>
    <xf numFmtId="171" fontId="9" fillId="4" borderId="0" xfId="5" applyNumberFormat="1" applyFont="1" applyFill="1" applyBorder="1" applyAlignment="1">
      <alignment vertical="top"/>
    </xf>
    <xf numFmtId="172" fontId="13" fillId="4" borderId="8" xfId="4" applyNumberFormat="1" applyFont="1" applyFill="1" applyBorder="1" applyAlignment="1">
      <alignment vertical="top"/>
    </xf>
    <xf numFmtId="0" fontId="27" fillId="3" borderId="0" xfId="0" applyFont="1" applyFill="1"/>
    <xf numFmtId="0" fontId="17" fillId="3" borderId="0" xfId="4" applyFont="1" applyFill="1" applyAlignment="1">
      <alignment vertical="top"/>
    </xf>
    <xf numFmtId="0" fontId="21" fillId="0" borderId="0" xfId="3" applyFont="1" applyAlignment="1" applyProtection="1">
      <alignment vertical="top"/>
    </xf>
    <xf numFmtId="0" fontId="28" fillId="0" borderId="0" xfId="4" applyFont="1" applyAlignment="1">
      <alignment vertical="top"/>
    </xf>
    <xf numFmtId="0" fontId="28" fillId="0" borderId="0" xfId="4" applyFont="1" applyAlignment="1">
      <alignment horizontal="center" vertical="top"/>
    </xf>
    <xf numFmtId="0" fontId="5" fillId="0" borderId="0" xfId="0" applyFont="1"/>
    <xf numFmtId="168" fontId="4" fillId="0" borderId="0" xfId="7" applyNumberFormat="1" applyFont="1" applyAlignment="1">
      <alignment horizontal="right" vertical="top"/>
    </xf>
    <xf numFmtId="169" fontId="24" fillId="0" borderId="5" xfId="11" applyNumberFormat="1" applyFont="1" applyBorder="1" applyAlignment="1">
      <alignment vertical="top" wrapText="1"/>
    </xf>
    <xf numFmtId="0" fontId="24" fillId="0" borderId="5" xfId="0" applyFont="1" applyBorder="1" applyAlignment="1">
      <alignment vertical="top" wrapText="1"/>
    </xf>
    <xf numFmtId="10" fontId="26" fillId="0" borderId="0" xfId="6" applyNumberFormat="1" applyFont="1"/>
    <xf numFmtId="169" fontId="26" fillId="0" borderId="0" xfId="11" applyNumberFormat="1" applyFont="1"/>
    <xf numFmtId="0" fontId="26" fillId="0" borderId="0" xfId="0" applyFont="1" applyAlignment="1">
      <alignment vertical="top"/>
    </xf>
    <xf numFmtId="166" fontId="26" fillId="0" borderId="0" xfId="5" applyFont="1"/>
    <xf numFmtId="169" fontId="18" fillId="0" borderId="5" xfId="11" applyNumberFormat="1" applyFont="1" applyBorder="1" applyAlignment="1">
      <alignment vertical="top"/>
    </xf>
    <xf numFmtId="166" fontId="18" fillId="0" borderId="5" xfId="0" applyNumberFormat="1" applyFont="1" applyBorder="1" applyAlignment="1">
      <alignment vertical="top"/>
    </xf>
    <xf numFmtId="169" fontId="26" fillId="0" borderId="5" xfId="0" applyNumberFormat="1" applyFont="1" applyBorder="1" applyAlignment="1">
      <alignment vertical="top"/>
    </xf>
    <xf numFmtId="167" fontId="26" fillId="0" borderId="5" xfId="0" applyNumberFormat="1" applyFont="1" applyBorder="1" applyAlignment="1">
      <alignment vertical="top"/>
    </xf>
    <xf numFmtId="165" fontId="4" fillId="0" borderId="0" xfId="0" applyNumberFormat="1" applyFont="1" applyAlignment="1">
      <alignment vertical="top"/>
    </xf>
    <xf numFmtId="0" fontId="29" fillId="0" borderId="0" xfId="0" applyFont="1" applyAlignment="1">
      <alignment vertical="top"/>
    </xf>
    <xf numFmtId="168" fontId="29" fillId="0" borderId="0" xfId="7" applyNumberFormat="1" applyFont="1" applyAlignment="1">
      <alignment vertical="top"/>
    </xf>
    <xf numFmtId="168" fontId="30" fillId="0" borderId="0" xfId="7" applyNumberFormat="1" applyFont="1" applyAlignment="1">
      <alignment vertical="top"/>
    </xf>
    <xf numFmtId="172" fontId="31" fillId="0" borderId="0" xfId="0" applyNumberFormat="1" applyFont="1" applyAlignment="1">
      <alignment vertical="top"/>
    </xf>
    <xf numFmtId="0" fontId="29" fillId="0" borderId="0" xfId="4" applyFont="1"/>
    <xf numFmtId="0" fontId="31" fillId="0" borderId="0" xfId="0" applyFont="1" applyAlignment="1">
      <alignment vertical="top"/>
    </xf>
    <xf numFmtId="169" fontId="3" fillId="0" borderId="0" xfId="11" applyNumberFormat="1" applyFont="1" applyAlignment="1">
      <alignment vertical="top"/>
    </xf>
    <xf numFmtId="169" fontId="19" fillId="0" borderId="0" xfId="0" applyNumberFormat="1" applyFont="1" applyAlignment="1">
      <alignment vertical="top"/>
    </xf>
    <xf numFmtId="0" fontId="3" fillId="0" borderId="10" xfId="0" applyFont="1" applyBorder="1" applyAlignment="1">
      <alignment vertical="top"/>
    </xf>
    <xf numFmtId="169" fontId="3" fillId="0" borderId="11" xfId="11" applyNumberFormat="1" applyFont="1" applyBorder="1" applyAlignment="1">
      <alignment vertical="top"/>
    </xf>
    <xf numFmtId="0" fontId="3" fillId="0" borderId="12" xfId="0" applyFont="1" applyBorder="1" applyAlignment="1">
      <alignment vertical="top"/>
    </xf>
    <xf numFmtId="169" fontId="3" fillId="0" borderId="13" xfId="0" applyNumberFormat="1" applyFont="1" applyBorder="1" applyAlignment="1">
      <alignment vertical="top"/>
    </xf>
    <xf numFmtId="169" fontId="3" fillId="0" borderId="11" xfId="0" applyNumberFormat="1" applyFont="1" applyBorder="1" applyAlignment="1">
      <alignment vertical="top"/>
    </xf>
    <xf numFmtId="0" fontId="6" fillId="0" borderId="0" xfId="0" applyFont="1" applyAlignment="1">
      <alignment vertical="top"/>
    </xf>
    <xf numFmtId="0" fontId="7" fillId="3" borderId="6" xfId="0" applyFont="1" applyFill="1" applyBorder="1" applyAlignment="1">
      <alignment vertical="top" wrapText="1"/>
    </xf>
    <xf numFmtId="15" fontId="7" fillId="3" borderId="6" xfId="0" applyNumberFormat="1" applyFont="1" applyFill="1" applyBorder="1" applyAlignment="1">
      <alignment vertical="top" wrapText="1"/>
    </xf>
    <xf numFmtId="0" fontId="7" fillId="3" borderId="6" xfId="0" applyFont="1" applyFill="1" applyBorder="1" applyAlignment="1">
      <alignment horizontal="right" vertical="top" wrapText="1"/>
    </xf>
    <xf numFmtId="0" fontId="3" fillId="2" borderId="6" xfId="0" applyFont="1" applyFill="1" applyBorder="1" applyAlignment="1">
      <alignment vertical="top" wrapText="1"/>
    </xf>
    <xf numFmtId="168" fontId="3" fillId="0" borderId="0" xfId="7" applyNumberFormat="1" applyFont="1" applyAlignment="1">
      <alignment vertical="top"/>
    </xf>
    <xf numFmtId="9" fontId="3" fillId="0" borderId="0" xfId="1" applyFont="1" applyAlignment="1">
      <alignment vertical="top"/>
    </xf>
    <xf numFmtId="0" fontId="3" fillId="0" borderId="7" xfId="0" applyFont="1" applyBorder="1" applyAlignment="1">
      <alignment vertical="top"/>
    </xf>
    <xf numFmtId="169" fontId="4" fillId="0" borderId="0" xfId="0" applyNumberFormat="1" applyFont="1" applyAlignment="1">
      <alignment vertical="top"/>
    </xf>
    <xf numFmtId="167" fontId="4" fillId="0" borderId="0" xfId="11" applyFont="1" applyAlignment="1">
      <alignment vertical="top"/>
    </xf>
    <xf numFmtId="0" fontId="4" fillId="0" borderId="7" xfId="0" applyFont="1" applyBorder="1" applyAlignment="1">
      <alignment vertical="top"/>
    </xf>
    <xf numFmtId="0" fontId="22" fillId="0" borderId="0" xfId="0" applyFont="1" applyAlignment="1">
      <alignment vertical="top"/>
    </xf>
    <xf numFmtId="169" fontId="4" fillId="0" borderId="2" xfId="11" applyNumberFormat="1" applyFont="1" applyBorder="1" applyAlignment="1">
      <alignment vertical="top"/>
    </xf>
    <xf numFmtId="169" fontId="6" fillId="0" borderId="0" xfId="11" applyNumberFormat="1" applyFont="1" applyAlignment="1">
      <alignment vertical="top"/>
    </xf>
    <xf numFmtId="0" fontId="23" fillId="0" borderId="0" xfId="0" applyFont="1" applyAlignment="1">
      <alignment vertical="top"/>
    </xf>
    <xf numFmtId="169" fontId="23" fillId="0" borderId="0" xfId="11" applyNumberFormat="1" applyFont="1" applyAlignment="1">
      <alignment vertical="top"/>
    </xf>
    <xf numFmtId="168" fontId="3" fillId="0" borderId="7" xfId="7" applyNumberFormat="1" applyFont="1" applyBorder="1" applyAlignment="1">
      <alignment vertical="top"/>
    </xf>
    <xf numFmtId="9" fontId="3" fillId="0" borderId="7" xfId="1" applyFont="1" applyBorder="1" applyAlignment="1">
      <alignment vertical="top"/>
    </xf>
    <xf numFmtId="0" fontId="14" fillId="0" borderId="0" xfId="0" applyFont="1" applyAlignment="1">
      <alignment vertical="center"/>
    </xf>
    <xf numFmtId="0" fontId="11" fillId="0" borderId="0" xfId="3" applyFont="1" applyAlignment="1">
      <alignment vertical="top"/>
    </xf>
    <xf numFmtId="15" fontId="13" fillId="7" borderId="1" xfId="4" applyNumberFormat="1" applyFont="1" applyFill="1" applyBorder="1" applyAlignment="1">
      <alignment vertical="top"/>
    </xf>
    <xf numFmtId="15" fontId="13" fillId="7" borderId="5" xfId="4" quotePrefix="1" applyNumberFormat="1" applyFont="1" applyFill="1" applyBorder="1" applyAlignment="1">
      <alignment horizontal="center" vertical="top"/>
    </xf>
    <xf numFmtId="15" fontId="13" fillId="7" borderId="3" xfId="4" quotePrefix="1" applyNumberFormat="1" applyFont="1" applyFill="1" applyBorder="1" applyAlignment="1">
      <alignment horizontal="center" vertical="top"/>
    </xf>
    <xf numFmtId="15" fontId="6" fillId="7" borderId="0" xfId="4" applyNumberFormat="1" applyFont="1" applyFill="1" applyAlignment="1">
      <alignment vertical="top"/>
    </xf>
    <xf numFmtId="43" fontId="13" fillId="7" borderId="0" xfId="7" applyFont="1" applyFill="1" applyAlignment="1">
      <alignment horizontal="center" vertical="top"/>
    </xf>
    <xf numFmtId="0" fontId="9" fillId="7" borderId="0" xfId="4" applyFont="1" applyFill="1" applyAlignment="1">
      <alignment vertical="top"/>
    </xf>
    <xf numFmtId="170" fontId="9" fillId="7" borderId="0" xfId="5" applyNumberFormat="1" applyFont="1" applyFill="1" applyAlignment="1">
      <alignment vertical="top"/>
    </xf>
    <xf numFmtId="2" fontId="9" fillId="7" borderId="0" xfId="4" applyNumberFormat="1" applyFont="1" applyFill="1" applyAlignment="1">
      <alignment vertical="top"/>
    </xf>
    <xf numFmtId="0" fontId="13" fillId="7" borderId="0" xfId="4" applyFont="1" applyFill="1" applyAlignment="1">
      <alignment vertical="top"/>
    </xf>
    <xf numFmtId="165" fontId="13" fillId="7" borderId="0" xfId="4" applyNumberFormat="1" applyFont="1" applyFill="1" applyAlignment="1">
      <alignment vertical="top"/>
    </xf>
    <xf numFmtId="0" fontId="11" fillId="7" borderId="0" xfId="3" quotePrefix="1" applyFont="1" applyFill="1" applyAlignment="1">
      <alignment vertical="top"/>
    </xf>
    <xf numFmtId="0" fontId="11" fillId="8" borderId="0" xfId="3" quotePrefix="1" applyFont="1" applyFill="1" applyAlignment="1">
      <alignment vertical="top"/>
    </xf>
    <xf numFmtId="0" fontId="3" fillId="8" borderId="0" xfId="0" applyFont="1" applyFill="1" applyAlignment="1">
      <alignment vertical="top"/>
    </xf>
    <xf numFmtId="0" fontId="9" fillId="8" borderId="0" xfId="4" applyFont="1" applyFill="1" applyAlignment="1">
      <alignment vertical="top"/>
    </xf>
    <xf numFmtId="170" fontId="9" fillId="8" borderId="0" xfId="5" applyNumberFormat="1" applyFont="1" applyFill="1" applyAlignment="1">
      <alignment vertical="top"/>
    </xf>
    <xf numFmtId="9" fontId="9" fillId="8" borderId="0" xfId="6" applyFont="1" applyFill="1" applyAlignment="1">
      <alignment vertical="top"/>
    </xf>
    <xf numFmtId="0" fontId="11" fillId="0" borderId="0" xfId="3" quotePrefix="1" applyFont="1" applyFill="1" applyAlignment="1">
      <alignment vertical="top"/>
    </xf>
    <xf numFmtId="169" fontId="3" fillId="0" borderId="4" xfId="0" applyNumberFormat="1" applyFont="1" applyBorder="1" applyAlignment="1">
      <alignment vertical="top"/>
    </xf>
    <xf numFmtId="169" fontId="3" fillId="0" borderId="14" xfId="0" applyNumberFormat="1" applyFont="1" applyBorder="1" applyAlignment="1">
      <alignment vertical="top"/>
    </xf>
    <xf numFmtId="169" fontId="3" fillId="0" borderId="15" xfId="0" applyNumberFormat="1" applyFont="1" applyBorder="1" applyAlignment="1">
      <alignment vertical="top"/>
    </xf>
    <xf numFmtId="169" fontId="3" fillId="0" borderId="2" xfId="0" applyNumberFormat="1" applyFont="1" applyBorder="1" applyAlignment="1">
      <alignment vertical="top"/>
    </xf>
    <xf numFmtId="0" fontId="3" fillId="0" borderId="2" xfId="0" applyFont="1" applyBorder="1" applyAlignment="1">
      <alignment vertical="top" wrapText="1"/>
    </xf>
    <xf numFmtId="169" fontId="5" fillId="0" borderId="0" xfId="11" applyNumberFormat="1" applyFont="1" applyAlignment="1">
      <alignment vertical="top"/>
    </xf>
    <xf numFmtId="169" fontId="5" fillId="0" borderId="0" xfId="0" applyNumberFormat="1" applyFont="1" applyAlignment="1">
      <alignment vertical="top"/>
    </xf>
    <xf numFmtId="0" fontId="3" fillId="0" borderId="1" xfId="0" pivotButton="1" applyFont="1" applyBorder="1" applyAlignment="1">
      <alignment vertical="top" wrapText="1"/>
    </xf>
    <xf numFmtId="0" fontId="6" fillId="0" borderId="3" xfId="0" applyFont="1" applyBorder="1" applyAlignment="1">
      <alignment vertical="top" wrapText="1"/>
    </xf>
    <xf numFmtId="0" fontId="3" fillId="0" borderId="16" xfId="0" applyFont="1" applyBorder="1" applyAlignment="1">
      <alignment horizontal="left" vertical="top"/>
    </xf>
    <xf numFmtId="0" fontId="18" fillId="0" borderId="17" xfId="0" applyFont="1" applyBorder="1" applyAlignment="1">
      <alignment vertical="center" wrapText="1"/>
    </xf>
    <xf numFmtId="0" fontId="3" fillId="0" borderId="18" xfId="0" applyFont="1" applyBorder="1" applyAlignment="1">
      <alignment horizontal="left" vertical="top"/>
    </xf>
    <xf numFmtId="0" fontId="18" fillId="0" borderId="19" xfId="0" applyFont="1" applyBorder="1" applyAlignment="1">
      <alignment vertical="top" wrapText="1"/>
    </xf>
    <xf numFmtId="0" fontId="18" fillId="0" borderId="19" xfId="0" applyFont="1" applyBorder="1" applyAlignment="1">
      <alignment vertical="center" wrapText="1"/>
    </xf>
    <xf numFmtId="0" fontId="3" fillId="0" borderId="19" xfId="0" applyFont="1" applyBorder="1" applyAlignment="1">
      <alignment vertical="top" wrapText="1"/>
    </xf>
    <xf numFmtId="0" fontId="3" fillId="0" borderId="20" xfId="0" applyFont="1" applyBorder="1" applyAlignment="1">
      <alignment horizontal="left" vertical="top"/>
    </xf>
    <xf numFmtId="0" fontId="3" fillId="0" borderId="21" xfId="0" applyFont="1" applyBorder="1" applyAlignment="1">
      <alignment vertical="top" wrapText="1"/>
    </xf>
    <xf numFmtId="0" fontId="3" fillId="0" borderId="1" xfId="0" applyFont="1" applyBorder="1" applyAlignment="1">
      <alignment horizontal="left" vertical="top"/>
    </xf>
    <xf numFmtId="0" fontId="3" fillId="0" borderId="3" xfId="0" applyFont="1" applyBorder="1" applyAlignment="1">
      <alignment vertical="top" wrapText="1"/>
    </xf>
    <xf numFmtId="44" fontId="3" fillId="0" borderId="0" xfId="0" applyNumberFormat="1" applyFont="1" applyAlignment="1">
      <alignment vertical="top"/>
    </xf>
    <xf numFmtId="0" fontId="9" fillId="0" borderId="0" xfId="4" applyFont="1" applyAlignment="1">
      <alignment vertical="top" wrapText="1"/>
    </xf>
    <xf numFmtId="0" fontId="32" fillId="0" borderId="0" xfId="0" applyFont="1" applyAlignment="1">
      <alignment vertical="center"/>
    </xf>
    <xf numFmtId="0" fontId="33" fillId="0" borderId="22" xfId="0" applyFont="1" applyBorder="1" applyAlignment="1">
      <alignment vertical="center"/>
    </xf>
    <xf numFmtId="177" fontId="34" fillId="0" borderId="23" xfId="0" applyNumberFormat="1" applyFont="1" applyBorder="1" applyAlignment="1" applyProtection="1">
      <alignment horizontal="center" vertical="center" wrapText="1"/>
      <protection locked="0"/>
    </xf>
    <xf numFmtId="177" fontId="34" fillId="0" borderId="0" xfId="0" applyNumberFormat="1" applyFont="1" applyAlignment="1" applyProtection="1">
      <alignment horizontal="center" vertical="center"/>
      <protection locked="0"/>
    </xf>
    <xf numFmtId="0" fontId="33" fillId="0" borderId="24" xfId="0" applyFont="1" applyBorder="1" applyAlignment="1">
      <alignment vertical="center"/>
    </xf>
    <xf numFmtId="177" fontId="34" fillId="0" borderId="25" xfId="0" applyNumberFormat="1" applyFont="1" applyBorder="1" applyAlignment="1" applyProtection="1">
      <alignment horizontal="center" vertical="center" wrapText="1"/>
      <protection locked="0"/>
    </xf>
    <xf numFmtId="177" fontId="34" fillId="0" borderId="0" xfId="0" applyNumberFormat="1" applyFont="1" applyAlignment="1" applyProtection="1">
      <alignment horizontal="center" vertical="center" wrapText="1"/>
      <protection locked="0"/>
    </xf>
    <xf numFmtId="0" fontId="32" fillId="0" borderId="24" xfId="0" applyFont="1" applyBorder="1" applyAlignment="1">
      <alignment horizontal="left" vertical="center"/>
    </xf>
    <xf numFmtId="178" fontId="33" fillId="0" borderId="25" xfId="0" applyNumberFormat="1" applyFont="1" applyBorder="1" applyAlignment="1">
      <alignment vertical="center"/>
    </xf>
    <xf numFmtId="178" fontId="33" fillId="0" borderId="0" xfId="0" applyNumberFormat="1" applyFont="1" applyAlignment="1">
      <alignment vertical="center"/>
    </xf>
    <xf numFmtId="168" fontId="32" fillId="0" borderId="0" xfId="12" applyNumberFormat="1" applyFont="1" applyAlignment="1">
      <alignment vertical="center"/>
    </xf>
    <xf numFmtId="0" fontId="32" fillId="0" borderId="26" xfId="0" applyFont="1" applyBorder="1" applyAlignment="1">
      <alignment horizontal="left" vertical="center"/>
    </xf>
    <xf numFmtId="178" fontId="33" fillId="0" borderId="27" xfId="0" applyNumberFormat="1" applyFont="1" applyBorder="1" applyAlignment="1">
      <alignment vertical="center"/>
    </xf>
    <xf numFmtId="168" fontId="35" fillId="0" borderId="0" xfId="12" applyNumberFormat="1" applyFont="1" applyAlignment="1">
      <alignment vertical="center"/>
    </xf>
    <xf numFmtId="0" fontId="32" fillId="0" borderId="0" xfId="0" applyFont="1" applyAlignment="1">
      <alignment horizontal="left" vertical="center"/>
    </xf>
    <xf numFmtId="165" fontId="36" fillId="9" borderId="28" xfId="0" applyNumberFormat="1" applyFont="1" applyFill="1" applyBorder="1" applyAlignment="1">
      <alignment horizontal="center" vertical="center" wrapText="1"/>
    </xf>
    <xf numFmtId="165" fontId="36" fillId="9" borderId="29" xfId="0" applyNumberFormat="1" applyFont="1" applyFill="1" applyBorder="1" applyAlignment="1">
      <alignment horizontal="center" vertical="center" wrapText="1"/>
    </xf>
    <xf numFmtId="165" fontId="36" fillId="9" borderId="30" xfId="0" applyNumberFormat="1" applyFont="1" applyFill="1" applyBorder="1" applyAlignment="1">
      <alignment horizontal="center" vertical="center" wrapText="1"/>
    </xf>
    <xf numFmtId="165" fontId="36" fillId="10" borderId="29" xfId="0" applyNumberFormat="1" applyFont="1" applyFill="1" applyBorder="1" applyAlignment="1">
      <alignment horizontal="center" vertical="center" wrapText="1"/>
    </xf>
    <xf numFmtId="165" fontId="37" fillId="0" borderId="24" xfId="0" applyNumberFormat="1" applyFont="1" applyBorder="1" applyAlignment="1">
      <alignment horizontal="center" vertical="center" wrapText="1"/>
    </xf>
    <xf numFmtId="165" fontId="37" fillId="0" borderId="5" xfId="0" applyNumberFormat="1" applyFont="1" applyBorder="1" applyAlignment="1">
      <alignment horizontal="center" vertical="center" wrapText="1"/>
    </xf>
    <xf numFmtId="165" fontId="37" fillId="0" borderId="25" xfId="0" applyNumberFormat="1" applyFont="1" applyBorder="1" applyAlignment="1">
      <alignment horizontal="center" vertical="center" wrapText="1"/>
    </xf>
    <xf numFmtId="0" fontId="32" fillId="11" borderId="31" xfId="0" applyFont="1" applyFill="1" applyBorder="1" applyAlignment="1">
      <alignment vertical="center"/>
    </xf>
    <xf numFmtId="168" fontId="32" fillId="11" borderId="32" xfId="0" applyNumberFormat="1" applyFont="1" applyFill="1" applyBorder="1" applyAlignment="1">
      <alignment vertical="center"/>
    </xf>
    <xf numFmtId="9" fontId="32" fillId="11" borderId="32" xfId="1" applyFont="1" applyFill="1" applyBorder="1" applyAlignment="1">
      <alignment vertical="center"/>
    </xf>
    <xf numFmtId="0" fontId="38" fillId="11" borderId="33" xfId="12" applyNumberFormat="1" applyFont="1" applyFill="1" applyBorder="1" applyAlignment="1">
      <alignment horizontal="left" vertical="center" wrapText="1"/>
    </xf>
    <xf numFmtId="0" fontId="38" fillId="0" borderId="0" xfId="13" applyFont="1" applyAlignment="1">
      <alignment vertical="center" wrapText="1"/>
    </xf>
    <xf numFmtId="168" fontId="38" fillId="0" borderId="0" xfId="13" applyNumberFormat="1" applyFont="1" applyAlignment="1">
      <alignment vertical="center" wrapText="1"/>
    </xf>
    <xf numFmtId="165" fontId="38" fillId="0" borderId="0" xfId="0" applyNumberFormat="1" applyFont="1" applyAlignment="1">
      <alignment horizontal="right" vertical="center" wrapText="1"/>
    </xf>
    <xf numFmtId="179" fontId="40" fillId="0" borderId="0" xfId="0" applyNumberFormat="1" applyFont="1" applyAlignment="1">
      <alignment vertical="center"/>
    </xf>
    <xf numFmtId="0" fontId="41" fillId="0" borderId="10" xfId="13" applyFont="1" applyBorder="1" applyAlignment="1">
      <alignment vertical="center"/>
    </xf>
    <xf numFmtId="168" fontId="42" fillId="0" borderId="34" xfId="12" applyNumberFormat="1" applyFont="1" applyFill="1" applyBorder="1" applyAlignment="1">
      <alignment vertical="center"/>
    </xf>
    <xf numFmtId="168" fontId="35" fillId="0" borderId="34" xfId="12" applyNumberFormat="1" applyFont="1" applyFill="1" applyBorder="1" applyAlignment="1">
      <alignment vertical="center"/>
    </xf>
    <xf numFmtId="43" fontId="42" fillId="0" borderId="34" xfId="12" applyFont="1" applyFill="1" applyBorder="1" applyAlignment="1">
      <alignment vertical="center"/>
    </xf>
    <xf numFmtId="43" fontId="42" fillId="0" borderId="11" xfId="12" applyFont="1" applyFill="1" applyBorder="1" applyAlignment="1">
      <alignment vertical="center"/>
    </xf>
    <xf numFmtId="168" fontId="42" fillId="0" borderId="11" xfId="12" applyNumberFormat="1" applyFont="1" applyFill="1" applyBorder="1" applyAlignment="1">
      <alignment vertical="center"/>
    </xf>
    <xf numFmtId="0" fontId="41" fillId="0" borderId="12" xfId="13" applyFont="1" applyBorder="1" applyAlignment="1">
      <alignment vertical="center"/>
    </xf>
    <xf numFmtId="168" fontId="42" fillId="0" borderId="7" xfId="12" applyNumberFormat="1" applyFont="1" applyFill="1" applyBorder="1" applyAlignment="1">
      <alignment vertical="center"/>
    </xf>
    <xf numFmtId="168" fontId="42" fillId="0" borderId="13" xfId="12" applyNumberFormat="1" applyFont="1" applyFill="1" applyBorder="1" applyAlignment="1">
      <alignment vertical="center"/>
    </xf>
    <xf numFmtId="0" fontId="35" fillId="0" borderId="0" xfId="0" applyFont="1" applyAlignment="1">
      <alignment vertical="center"/>
    </xf>
    <xf numFmtId="0" fontId="33" fillId="11" borderId="35" xfId="0" applyFont="1" applyFill="1" applyBorder="1" applyAlignment="1">
      <alignment vertical="center"/>
    </xf>
    <xf numFmtId="0" fontId="33" fillId="11" borderId="36" xfId="0" applyFont="1" applyFill="1" applyBorder="1" applyAlignment="1">
      <alignment vertical="center" wrapText="1"/>
    </xf>
    <xf numFmtId="0" fontId="32" fillId="0" borderId="24" xfId="0" applyFont="1" applyBorder="1" applyAlignment="1">
      <alignment horizontal="left" vertical="top" wrapText="1"/>
    </xf>
    <xf numFmtId="0" fontId="43" fillId="0" borderId="5" xfId="3" applyFont="1" applyBorder="1" applyAlignment="1">
      <alignment vertical="center"/>
    </xf>
    <xf numFmtId="0" fontId="43" fillId="0" borderId="0" xfId="3" quotePrefix="1" applyFont="1" applyAlignment="1">
      <alignment vertical="center"/>
    </xf>
    <xf numFmtId="0" fontId="32" fillId="0" borderId="5" xfId="0" applyFont="1" applyBorder="1" applyAlignment="1">
      <alignment vertical="center"/>
    </xf>
    <xf numFmtId="0" fontId="32" fillId="0" borderId="26" xfId="0" applyFont="1" applyBorder="1" applyAlignment="1">
      <alignment vertical="center" wrapText="1"/>
    </xf>
    <xf numFmtId="0" fontId="32" fillId="0" borderId="40" xfId="0" applyFont="1" applyBorder="1" applyAlignment="1">
      <alignment vertical="center"/>
    </xf>
    <xf numFmtId="0" fontId="45" fillId="0" borderId="0" xfId="0" applyFont="1" applyAlignment="1">
      <alignment horizontal="left" vertical="center" wrapText="1"/>
    </xf>
    <xf numFmtId="0" fontId="33" fillId="0" borderId="0" xfId="0" applyFont="1" applyAlignment="1">
      <alignment vertical="center"/>
    </xf>
    <xf numFmtId="0" fontId="24" fillId="0" borderId="1"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33" fillId="11" borderId="37" xfId="0" applyFont="1" applyFill="1" applyBorder="1" applyAlignment="1">
      <alignment horizontal="left" vertical="center" wrapText="1"/>
    </xf>
    <xf numFmtId="0" fontId="33" fillId="11" borderId="38" xfId="0" applyFont="1" applyFill="1" applyBorder="1" applyAlignment="1">
      <alignment horizontal="left" vertical="center" wrapText="1"/>
    </xf>
    <xf numFmtId="0" fontId="33" fillId="11" borderId="39" xfId="0" applyFont="1" applyFill="1" applyBorder="1" applyAlignment="1">
      <alignment horizontal="left" vertical="center" wrapText="1"/>
    </xf>
    <xf numFmtId="0" fontId="44" fillId="0" borderId="5" xfId="0" applyFont="1" applyBorder="1" applyAlignment="1">
      <alignment horizontal="left" vertical="center" wrapText="1"/>
    </xf>
    <xf numFmtId="0" fontId="44" fillId="0" borderId="25" xfId="0" applyFont="1" applyBorder="1" applyAlignment="1">
      <alignment horizontal="left" vertical="center" wrapText="1"/>
    </xf>
    <xf numFmtId="0" fontId="44" fillId="0" borderId="40" xfId="0" applyFont="1" applyBorder="1" applyAlignment="1">
      <alignment horizontal="left" vertical="center" wrapText="1"/>
    </xf>
    <xf numFmtId="0" fontId="44" fillId="0" borderId="27" xfId="0" applyFont="1" applyBorder="1" applyAlignment="1">
      <alignment horizontal="left" vertical="center" wrapText="1"/>
    </xf>
    <xf numFmtId="0" fontId="7" fillId="3" borderId="0" xfId="4" applyFont="1" applyFill="1" applyAlignment="1">
      <alignment wrapText="1"/>
    </xf>
    <xf numFmtId="0" fontId="8" fillId="3" borderId="0" xfId="0" applyFont="1" applyFill="1"/>
    <xf numFmtId="0" fontId="46" fillId="0" borderId="7" xfId="0" applyFont="1" applyBorder="1"/>
    <xf numFmtId="0" fontId="8" fillId="0" borderId="7" xfId="0" applyFont="1" applyBorder="1"/>
    <xf numFmtId="0" fontId="8" fillId="0" borderId="0" xfId="0" applyFont="1"/>
    <xf numFmtId="0" fontId="15" fillId="0" borderId="0" xfId="0" applyFont="1"/>
    <xf numFmtId="0" fontId="7" fillId="5" borderId="0" xfId="4" applyFont="1" applyFill="1"/>
    <xf numFmtId="17" fontId="13" fillId="5" borderId="0" xfId="4" applyNumberFormat="1" applyFont="1" applyFill="1" applyAlignment="1">
      <alignment horizontal="center"/>
    </xf>
    <xf numFmtId="180" fontId="9" fillId="0" borderId="0" xfId="11" applyNumberFormat="1" applyFont="1" applyFill="1"/>
    <xf numFmtId="10" fontId="9" fillId="4" borderId="0" xfId="6" applyNumberFormat="1" applyFont="1" applyFill="1"/>
    <xf numFmtId="0" fontId="9" fillId="5" borderId="0" xfId="4" applyFont="1" applyFill="1"/>
    <xf numFmtId="167" fontId="9" fillId="4" borderId="0" xfId="11" applyFont="1" applyFill="1"/>
    <xf numFmtId="181" fontId="9" fillId="4" borderId="0" xfId="11" applyNumberFormat="1" applyFont="1" applyFill="1" applyBorder="1"/>
    <xf numFmtId="181" fontId="9" fillId="4" borderId="0" xfId="11" applyNumberFormat="1" applyFont="1" applyFill="1"/>
    <xf numFmtId="165" fontId="4" fillId="0" borderId="0" xfId="0" applyNumberFormat="1" applyFont="1" applyAlignment="1">
      <alignment horizontal="right"/>
    </xf>
    <xf numFmtId="165" fontId="4" fillId="0" borderId="0" xfId="0" applyNumberFormat="1" applyFont="1"/>
    <xf numFmtId="169" fontId="13" fillId="4" borderId="8" xfId="11" applyNumberFormat="1" applyFont="1" applyFill="1" applyBorder="1"/>
    <xf numFmtId="169" fontId="4" fillId="0" borderId="0" xfId="11" applyNumberFormat="1" applyFont="1"/>
    <xf numFmtId="167" fontId="3" fillId="0" borderId="0" xfId="11" applyFont="1"/>
    <xf numFmtId="0" fontId="7" fillId="5" borderId="7" xfId="4" applyFont="1" applyFill="1" applyBorder="1" applyAlignment="1">
      <alignment wrapText="1"/>
    </xf>
    <xf numFmtId="167" fontId="9" fillId="0" borderId="0" xfId="11" applyFont="1"/>
    <xf numFmtId="0" fontId="9" fillId="0" borderId="7" xfId="4" applyFont="1" applyBorder="1"/>
    <xf numFmtId="9" fontId="9" fillId="0" borderId="7" xfId="6" applyFont="1" applyBorder="1"/>
    <xf numFmtId="0" fontId="24" fillId="0" borderId="1" xfId="0" applyFont="1" applyBorder="1" applyAlignment="1">
      <alignment horizontal="justify" vertical="center"/>
    </xf>
    <xf numFmtId="0" fontId="24" fillId="0" borderId="2" xfId="0" applyFont="1" applyBorder="1" applyAlignment="1">
      <alignment horizontal="justify" vertical="center"/>
    </xf>
    <xf numFmtId="0" fontId="24" fillId="0" borderId="3" xfId="0" applyFont="1" applyBorder="1" applyAlignment="1">
      <alignment horizontal="justify" vertical="center"/>
    </xf>
    <xf numFmtId="169" fontId="13" fillId="0" borderId="5" xfId="11" applyNumberFormat="1" applyFont="1" applyBorder="1" applyAlignment="1">
      <alignment vertical="top"/>
    </xf>
    <xf numFmtId="169" fontId="6" fillId="0" borderId="5" xfId="11" applyNumberFormat="1" applyFont="1" applyBorder="1" applyAlignment="1">
      <alignment vertical="top" wrapText="1"/>
    </xf>
    <xf numFmtId="169" fontId="25" fillId="0" borderId="5" xfId="0" applyNumberFormat="1" applyFont="1" applyBorder="1" applyAlignment="1">
      <alignment vertical="top"/>
    </xf>
    <xf numFmtId="0" fontId="14" fillId="0" borderId="0" xfId="0" applyFont="1" applyAlignment="1">
      <alignment vertical="top"/>
    </xf>
    <xf numFmtId="0" fontId="3" fillId="0" borderId="0" xfId="0" applyFont="1" applyAlignment="1">
      <alignment horizontal="left" vertical="center" indent="4"/>
    </xf>
    <xf numFmtId="0" fontId="18" fillId="0" borderId="0" xfId="0" applyFont="1"/>
    <xf numFmtId="0" fontId="26" fillId="0" borderId="0" xfId="0" applyFont="1"/>
    <xf numFmtId="0" fontId="4" fillId="0" borderId="41" xfId="0" applyFont="1" applyBorder="1" applyAlignment="1">
      <alignment vertical="center" wrapText="1"/>
    </xf>
    <xf numFmtId="0" fontId="4" fillId="0" borderId="41" xfId="0" applyFont="1" applyBorder="1" applyAlignment="1">
      <alignment horizontal="right" vertical="center" wrapText="1"/>
    </xf>
    <xf numFmtId="15" fontId="4" fillId="0" borderId="41" xfId="0" applyNumberFormat="1" applyFont="1" applyBorder="1" applyAlignment="1">
      <alignment horizontal="right" vertical="center" wrapText="1"/>
    </xf>
    <xf numFmtId="0" fontId="4" fillId="0" borderId="9" xfId="0" applyFont="1" applyBorder="1" applyAlignment="1">
      <alignment vertical="center" wrapText="1"/>
    </xf>
    <xf numFmtId="0" fontId="4" fillId="0" borderId="9" xfId="0" applyFont="1" applyBorder="1" applyAlignment="1">
      <alignment horizontal="right" vertical="center" wrapText="1"/>
    </xf>
    <xf numFmtId="15" fontId="4" fillId="0" borderId="9" xfId="0" applyNumberFormat="1" applyFont="1" applyBorder="1" applyAlignment="1">
      <alignment horizontal="right" vertical="center" wrapText="1"/>
    </xf>
    <xf numFmtId="10" fontId="3" fillId="0" borderId="0" xfId="0" applyNumberFormat="1" applyFont="1" applyAlignment="1">
      <alignment horizontal="right" vertical="center" wrapText="1"/>
    </xf>
    <xf numFmtId="10" fontId="18" fillId="0" borderId="0" xfId="0" applyNumberFormat="1" applyFont="1"/>
    <xf numFmtId="167" fontId="26" fillId="0" borderId="0" xfId="11" applyFont="1"/>
    <xf numFmtId="0" fontId="3" fillId="0" borderId="0" xfId="0" applyFont="1" applyAlignment="1">
      <alignment horizontal="right" vertical="center" wrapText="1"/>
    </xf>
    <xf numFmtId="10" fontId="18" fillId="0" borderId="0" xfId="1" applyNumberFormat="1" applyFont="1"/>
    <xf numFmtId="164" fontId="3" fillId="0" borderId="0" xfId="0" applyNumberFormat="1" applyFont="1" applyAlignment="1">
      <alignment horizontal="right" vertical="center" wrapText="1"/>
    </xf>
    <xf numFmtId="164" fontId="24" fillId="0" borderId="0" xfId="0" applyNumberFormat="1" applyFont="1" applyAlignment="1">
      <alignment horizontal="right" vertical="center"/>
    </xf>
    <xf numFmtId="2" fontId="18" fillId="0" borderId="0" xfId="0" applyNumberFormat="1" applyFont="1"/>
    <xf numFmtId="167" fontId="3" fillId="0" borderId="0" xfId="0" applyNumberFormat="1" applyFont="1"/>
    <xf numFmtId="9" fontId="3" fillId="0" borderId="9" xfId="0" applyNumberFormat="1" applyFont="1" applyBorder="1" applyAlignment="1">
      <alignment horizontal="right" vertical="center" wrapText="1"/>
    </xf>
    <xf numFmtId="9" fontId="24" fillId="0" borderId="9" xfId="0" applyNumberFormat="1" applyFont="1" applyBorder="1" applyAlignment="1">
      <alignment horizontal="right" vertical="center"/>
    </xf>
    <xf numFmtId="0" fontId="4" fillId="0" borderId="6" xfId="0" applyFont="1" applyBorder="1" applyAlignment="1">
      <alignment horizontal="justify" vertical="top" wrapText="1"/>
    </xf>
    <xf numFmtId="0" fontId="4" fillId="0" borderId="6" xfId="0" applyFont="1" applyBorder="1" applyAlignment="1">
      <alignment horizontal="right" vertical="top" wrapText="1"/>
    </xf>
    <xf numFmtId="0" fontId="4" fillId="0" borderId="0" xfId="0" applyFont="1" applyAlignment="1">
      <alignment horizontal="justify" vertical="top" wrapText="1"/>
    </xf>
    <xf numFmtId="169" fontId="3" fillId="0" borderId="0" xfId="11" applyNumberFormat="1" applyFont="1" applyAlignment="1">
      <alignment vertical="top" wrapText="1"/>
    </xf>
    <xf numFmtId="164" fontId="3" fillId="0" borderId="0" xfId="0" applyNumberFormat="1" applyFont="1" applyAlignment="1">
      <alignment vertical="top" wrapText="1"/>
    </xf>
    <xf numFmtId="0" fontId="3" fillId="0" borderId="9" xfId="0" applyFont="1" applyBorder="1" applyAlignment="1">
      <alignment horizontal="justify" vertical="top" wrapText="1"/>
    </xf>
    <xf numFmtId="169" fontId="3" fillId="0" borderId="9" xfId="11" applyNumberFormat="1" applyFont="1" applyBorder="1" applyAlignment="1">
      <alignment vertical="top" wrapText="1"/>
    </xf>
    <xf numFmtId="0" fontId="3" fillId="0" borderId="9" xfId="0" applyFont="1" applyBorder="1" applyAlignment="1">
      <alignment vertical="top" wrapText="1"/>
    </xf>
    <xf numFmtId="169" fontId="18" fillId="0" borderId="0" xfId="11" applyNumberFormat="1" applyFont="1" applyAlignment="1">
      <alignment vertical="top"/>
    </xf>
    <xf numFmtId="167" fontId="18" fillId="0" borderId="0" xfId="11" applyFont="1" applyAlignment="1">
      <alignment vertical="top"/>
    </xf>
    <xf numFmtId="0" fontId="18" fillId="0" borderId="0" xfId="11" applyNumberFormat="1" applyFont="1" applyBorder="1" applyAlignment="1">
      <alignment horizontal="left" vertical="top"/>
    </xf>
    <xf numFmtId="0" fontId="4" fillId="0" borderId="8" xfId="0" applyFont="1" applyBorder="1" applyAlignment="1">
      <alignment horizontal="justify" vertical="top" wrapText="1"/>
    </xf>
    <xf numFmtId="169" fontId="3" fillId="0" borderId="8" xfId="11" applyNumberFormat="1" applyFont="1" applyBorder="1" applyAlignment="1">
      <alignment vertical="top" wrapText="1"/>
    </xf>
    <xf numFmtId="164" fontId="3" fillId="0" borderId="8" xfId="0" applyNumberFormat="1" applyFont="1" applyBorder="1" applyAlignment="1">
      <alignment vertical="top" wrapText="1"/>
    </xf>
    <xf numFmtId="169" fontId="18" fillId="0" borderId="0" xfId="0" applyNumberFormat="1" applyFont="1" applyAlignment="1">
      <alignment vertical="top"/>
    </xf>
    <xf numFmtId="167" fontId="18" fillId="0" borderId="0" xfId="0" applyNumberFormat="1" applyFont="1" applyAlignment="1">
      <alignment vertical="top"/>
    </xf>
    <xf numFmtId="0" fontId="3" fillId="0" borderId="0" xfId="0" applyFont="1" applyAlignment="1">
      <alignment horizontal="left" vertical="top"/>
    </xf>
    <xf numFmtId="0" fontId="4" fillId="0" borderId="6" xfId="0" applyFont="1" applyBorder="1" applyAlignment="1">
      <alignment vertical="top" wrapText="1"/>
    </xf>
    <xf numFmtId="15" fontId="18" fillId="0" borderId="0" xfId="0" applyNumberFormat="1" applyFont="1" applyAlignment="1">
      <alignment vertical="top" wrapText="1"/>
    </xf>
    <xf numFmtId="15" fontId="3" fillId="0" borderId="0" xfId="0" applyNumberFormat="1" applyFont="1" applyAlignment="1">
      <alignment vertical="top" wrapText="1"/>
    </xf>
    <xf numFmtId="3" fontId="3" fillId="0" borderId="0" xfId="0" applyNumberFormat="1" applyFont="1" applyAlignment="1">
      <alignment horizontal="right" vertical="top" wrapText="1"/>
    </xf>
    <xf numFmtId="164" fontId="3" fillId="0" borderId="0" xfId="0" applyNumberFormat="1" applyFont="1" applyAlignment="1">
      <alignment horizontal="right" vertical="top" wrapText="1"/>
    </xf>
    <xf numFmtId="0" fontId="3" fillId="0" borderId="0" xfId="0" applyFont="1" applyAlignment="1">
      <alignment horizontal="right" vertical="top" wrapText="1"/>
    </xf>
    <xf numFmtId="2" fontId="18" fillId="0" borderId="0" xfId="0" applyNumberFormat="1" applyFont="1" applyAlignment="1">
      <alignment vertical="top"/>
    </xf>
    <xf numFmtId="0" fontId="3" fillId="0" borderId="42" xfId="0" applyFont="1" applyBorder="1" applyAlignment="1">
      <alignment vertical="top" wrapText="1"/>
    </xf>
    <xf numFmtId="3" fontId="3" fillId="0" borderId="42" xfId="0" applyNumberFormat="1" applyFont="1" applyBorder="1" applyAlignment="1">
      <alignment horizontal="right" vertical="top" wrapText="1"/>
    </xf>
    <xf numFmtId="164" fontId="3" fillId="0" borderId="42" xfId="0" applyNumberFormat="1" applyFont="1" applyBorder="1" applyAlignment="1">
      <alignment horizontal="right" vertical="top" wrapText="1"/>
    </xf>
    <xf numFmtId="0" fontId="3" fillId="0" borderId="42" xfId="0" applyFont="1" applyBorder="1" applyAlignment="1">
      <alignment horizontal="right" vertical="top" wrapText="1"/>
    </xf>
    <xf numFmtId="0" fontId="4" fillId="0" borderId="0" xfId="0" applyFont="1" applyAlignment="1">
      <alignment horizontal="justify" vertical="top"/>
    </xf>
    <xf numFmtId="0" fontId="3" fillId="0" borderId="0" xfId="0" applyFont="1" applyAlignment="1">
      <alignment horizontal="justify" vertical="top"/>
    </xf>
    <xf numFmtId="0" fontId="4" fillId="0" borderId="41" xfId="0" applyFont="1" applyBorder="1" applyAlignment="1">
      <alignment horizontal="justify" vertical="top" wrapText="1"/>
    </xf>
    <xf numFmtId="0" fontId="4" fillId="0" borderId="41" xfId="0" applyFont="1" applyBorder="1" applyAlignment="1">
      <alignment horizontal="right" vertical="top" wrapText="1"/>
    </xf>
    <xf numFmtId="0" fontId="4" fillId="0" borderId="41" xfId="0" applyFont="1" applyBorder="1" applyAlignment="1">
      <alignment horizontal="right" vertical="top" wrapText="1"/>
    </xf>
    <xf numFmtId="0" fontId="4" fillId="0" borderId="9" xfId="0" applyFont="1" applyBorder="1" applyAlignment="1">
      <alignment horizontal="justify" vertical="top" wrapText="1"/>
    </xf>
    <xf numFmtId="0" fontId="4" fillId="0" borderId="9" xfId="0" applyFont="1" applyBorder="1" applyAlignment="1">
      <alignment horizontal="right" vertical="top" wrapText="1"/>
    </xf>
    <xf numFmtId="0" fontId="4" fillId="0" borderId="9" xfId="0" applyFont="1" applyBorder="1" applyAlignment="1">
      <alignment horizontal="right" vertical="top" wrapText="1"/>
    </xf>
    <xf numFmtId="169" fontId="3" fillId="0" borderId="0" xfId="11" applyNumberFormat="1" applyFont="1" applyFill="1" applyAlignment="1">
      <alignment vertical="top" wrapText="1"/>
    </xf>
    <xf numFmtId="0" fontId="3" fillId="0" borderId="43" xfId="0" applyFont="1" applyBorder="1" applyAlignment="1">
      <alignment horizontal="justify" vertical="top" wrapText="1"/>
    </xf>
    <xf numFmtId="169" fontId="3" fillId="0" borderId="43" xfId="11" applyNumberFormat="1" applyFont="1" applyFill="1" applyBorder="1" applyAlignment="1">
      <alignment vertical="top" wrapText="1"/>
    </xf>
    <xf numFmtId="0" fontId="3" fillId="0" borderId="43" xfId="0" applyFont="1" applyBorder="1" applyAlignment="1">
      <alignment vertical="top" wrapText="1"/>
    </xf>
    <xf numFmtId="169" fontId="18" fillId="0" borderId="0" xfId="11" applyNumberFormat="1" applyFont="1" applyFill="1" applyAlignment="1">
      <alignment vertical="top"/>
    </xf>
    <xf numFmtId="169" fontId="9" fillId="0" borderId="43" xfId="11" applyNumberFormat="1" applyFont="1" applyFill="1" applyBorder="1" applyAlignment="1">
      <alignment vertical="top" wrapText="1"/>
    </xf>
    <xf numFmtId="169" fontId="15" fillId="0" borderId="0" xfId="11" applyNumberFormat="1" applyFont="1" applyAlignment="1">
      <alignment vertical="top"/>
    </xf>
    <xf numFmtId="0" fontId="4" fillId="0" borderId="41" xfId="0" applyFont="1" applyBorder="1" applyAlignment="1">
      <alignment horizontal="justify" vertical="top" wrapText="1"/>
    </xf>
    <xf numFmtId="0" fontId="4" fillId="0" borderId="41" xfId="0" applyFont="1" applyBorder="1" applyAlignment="1">
      <alignment horizontal="center" vertical="top" wrapText="1"/>
    </xf>
    <xf numFmtId="0" fontId="4" fillId="0" borderId="9" xfId="0" applyFont="1" applyBorder="1" applyAlignment="1">
      <alignment horizontal="justify" vertical="top" wrapText="1"/>
    </xf>
    <xf numFmtId="0" fontId="4" fillId="0" borderId="9" xfId="0" applyFont="1" applyBorder="1" applyAlignment="1">
      <alignment horizontal="center" vertical="top" wrapText="1"/>
    </xf>
    <xf numFmtId="15" fontId="3" fillId="0" borderId="0" xfId="0" applyNumberFormat="1" applyFont="1" applyAlignment="1">
      <alignment horizontal="justify" vertical="top" wrapText="1"/>
    </xf>
    <xf numFmtId="0" fontId="3" fillId="0" borderId="42" xfId="0" applyFont="1" applyBorder="1" applyAlignment="1">
      <alignment horizontal="justify" vertical="top" wrapText="1"/>
    </xf>
  </cellXfs>
  <cellStyles count="14">
    <cellStyle name="Comma" xfId="11" builtinId="3"/>
    <cellStyle name="Comma 2" xfId="7" xr:uid="{F931ED19-9042-4EA1-9CA1-5C9F9754C271}"/>
    <cellStyle name="Comma 2 2" xfId="9" xr:uid="{E079E554-01E7-4620-BA77-A7A263D77720}"/>
    <cellStyle name="Comma 3" xfId="12" xr:uid="{EF635361-C1B2-42F5-B8BF-9C86D0646C61}"/>
    <cellStyle name="Currency 2" xfId="8" xr:uid="{B9817EEC-F1A4-4C66-8106-E20BF2155BB0}"/>
    <cellStyle name="Currency 2 2 2" xfId="5" xr:uid="{9091815E-E2D2-4875-BF62-027BEA08411B}"/>
    <cellStyle name="Hyperlink" xfId="3" builtinId="8"/>
    <cellStyle name="Normal" xfId="0" builtinId="0"/>
    <cellStyle name="Normal 10 2 2" xfId="4" xr:uid="{65AF6FCC-CF5F-4A50-BC3E-D2D4F3C8F311}"/>
    <cellStyle name="Normal 11 2" xfId="2" xr:uid="{2C444D01-6DD3-4122-8BE3-1D0BDD96F900}"/>
    <cellStyle name="Normal 2" xfId="10" xr:uid="{9088CC36-15C9-4D6B-A542-7ACFB6DB54B0}"/>
    <cellStyle name="Normal 3 2 2" xfId="13" xr:uid="{15F11E02-48B4-4672-8067-4C60F12C9979}"/>
    <cellStyle name="Percent" xfId="1" builtinId="5"/>
    <cellStyle name="Percent 2" xfId="6" xr:uid="{18F4209E-F718-4FA7-BFA2-7D3BDF9A49D7}"/>
  </cellStyles>
  <dxfs count="47">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top style="thin">
          <color indexed="64"/>
        </top>
      </border>
    </dxf>
    <dxf>
      <border>
        <top style="thin">
          <color indexed="64"/>
        </top>
      </border>
    </dxf>
    <dxf>
      <border>
        <top style="thin">
          <color indexed="64"/>
        </top>
        <bottom style="thin">
          <color indexed="64"/>
        </bottom>
      </border>
    </dxf>
    <dxf>
      <border>
        <top style="thin">
          <color indexed="64"/>
        </top>
        <bottom style="thin">
          <color indexed="64"/>
        </bottom>
      </border>
    </dxf>
    <dxf>
      <border>
        <bottom style="thin">
          <color indexed="64"/>
        </bottom>
      </border>
    </dxf>
    <dxf>
      <border>
        <bottom style="thin">
          <color indexed="64"/>
        </bottom>
      </border>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vertical style="hair">
          <color indexed="64"/>
        </vertical>
        <horizontal style="hair">
          <color indexed="64"/>
        </horizontal>
      </border>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alignment vertical="top"/>
    </dxf>
    <dxf>
      <alignment vertical="top"/>
    </dxf>
    <dxf>
      <alignment vertical="top"/>
    </dxf>
    <dxf>
      <alignment vertical="top"/>
    </dxf>
    <dxf>
      <alignment vertical="top"/>
    </dxf>
    <dxf>
      <alignment vertical="top"/>
    </dxf>
    <dxf>
      <alignment wrapText="1"/>
    </dxf>
    <dxf>
      <alignment wrapText="1"/>
    </dxf>
    <dxf>
      <numFmt numFmtId="169" formatCode="_(* #,##0_);_(* \(#,##0\);_(* &quot;-&quot;??_);_(@_)"/>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colors>
    <mruColors>
      <color rgb="FF660033"/>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57150</xdr:rowOff>
    </xdr:from>
    <xdr:ext cx="894811" cy="476249"/>
    <xdr:pic>
      <xdr:nvPicPr>
        <xdr:cNvPr id="2" name="Picture 1">
          <a:extLst>
            <a:ext uri="{FF2B5EF4-FFF2-40B4-BE49-F238E27FC236}">
              <a16:creationId xmlns:a16="http://schemas.microsoft.com/office/drawing/2014/main" id="{1AC28396-2957-419E-B12E-3D574C9F25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126" b="18861"/>
        <a:stretch/>
      </xdr:blipFill>
      <xdr:spPr>
        <a:xfrm>
          <a:off x="129540" y="57150"/>
          <a:ext cx="894811" cy="47624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18</xdr:col>
      <xdr:colOff>1</xdr:colOff>
      <xdr:row>15</xdr:row>
      <xdr:rowOff>0</xdr:rowOff>
    </xdr:from>
    <xdr:to>
      <xdr:col>28</xdr:col>
      <xdr:colOff>419101</xdr:colOff>
      <xdr:row>57</xdr:row>
      <xdr:rowOff>438430</xdr:rowOff>
    </xdr:to>
    <xdr:pic>
      <xdr:nvPicPr>
        <xdr:cNvPr id="2" name="Picture 1">
          <a:extLst>
            <a:ext uri="{FF2B5EF4-FFF2-40B4-BE49-F238E27FC236}">
              <a16:creationId xmlns:a16="http://schemas.microsoft.com/office/drawing/2014/main" id="{FC6EDFF2-FF21-884C-9477-4AFC28461D52}"/>
            </a:ext>
          </a:extLst>
        </xdr:cNvPr>
        <xdr:cNvPicPr>
          <a:picLocks noChangeAspect="1"/>
        </xdr:cNvPicPr>
      </xdr:nvPicPr>
      <xdr:blipFill>
        <a:blip xmlns:r="http://schemas.openxmlformats.org/officeDocument/2006/relationships" r:embed="rId1"/>
        <a:stretch>
          <a:fillRect/>
        </a:stretch>
      </xdr:blipFill>
      <xdr:spPr>
        <a:xfrm>
          <a:off x="14344651" y="2143125"/>
          <a:ext cx="6419850" cy="64448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16</xdr:col>
      <xdr:colOff>168133</xdr:colOff>
      <xdr:row>32</xdr:row>
      <xdr:rowOff>66497</xdr:rowOff>
    </xdr:to>
    <xdr:pic>
      <xdr:nvPicPr>
        <xdr:cNvPr id="2" name="Picture 1">
          <a:extLst>
            <a:ext uri="{FF2B5EF4-FFF2-40B4-BE49-F238E27FC236}">
              <a16:creationId xmlns:a16="http://schemas.microsoft.com/office/drawing/2014/main" id="{B49E1FF8-E975-407A-B075-5344723A17F9}"/>
            </a:ext>
          </a:extLst>
        </xdr:cNvPr>
        <xdr:cNvPicPr>
          <a:picLocks noChangeAspect="1"/>
        </xdr:cNvPicPr>
      </xdr:nvPicPr>
      <xdr:blipFill>
        <a:blip xmlns:r="http://schemas.openxmlformats.org/officeDocument/2006/relationships" r:embed="rId1"/>
        <a:stretch>
          <a:fillRect/>
        </a:stretch>
      </xdr:blipFill>
      <xdr:spPr>
        <a:xfrm>
          <a:off x="10583333" y="550333"/>
          <a:ext cx="5692633" cy="52734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evapp01\d$\My%20Documents\Clients\SLOVNAFTA\Slovnafta%20Ukraine\1999q4\Slovnafta%20Ukraine-WF-12m99.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ERGE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qxfile1\accounting\Finance\PDC\STMTS\1997%20fs\4th%20quarter\9704.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bshermatov001/Downloads/FNQZ/Planning/FNPZ%20-%20TB.xlsx" TargetMode="External"/><Relationship Id="rId1" Type="http://schemas.openxmlformats.org/officeDocument/2006/relationships/externalLinkPath" Target="/Users/bshermatov001/Downloads/FNQZ/Planning/FNPZ%20-%20TB.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Library" Target="POWER5.XLA"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Lenovo/Desktop/Confidential/Confidential/Execute/Assets/Cash%20and%20cash%20eq/test%20bank%20confirmations.xlsm" TargetMode="External"/><Relationship Id="rId1" Type="http://schemas.openxmlformats.org/officeDocument/2006/relationships/externalLinkPath" Target="/Users/Lenovo/Desktop/Confidential/Confidential/Execute/Assets/Cash%20and%20cash%20eq/test%20bank%20confirmations.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Lenovo/Desktop/Confidential/Confidential/Execute/Assets/Cash%20and%20cash%20eq/Lead%20schedule.xlsm" TargetMode="External"/><Relationship Id="rId1" Type="http://schemas.openxmlformats.org/officeDocument/2006/relationships/externalLinkPath" Target="/Users/Lenovo/Desktop/Confidential/Confidential/Execute/Assets/Cash%20and%20cash%20eq/Lead%20schedule.xlsm"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mbaron004/Documents/Methodology/Base%20car/Canada/Work%20to%20be%20done/2014%20IFRS%20PPE%20Templates/20140328%20-%20Test%20additions%20-%20Property,%20plant%20and%20equipment%20(wToD2014a)(IFRS).xlsm" TargetMode="External"/><Relationship Id="rId1" Type="http://schemas.openxmlformats.org/officeDocument/2006/relationships/externalLinkPath" Target="/Users/mbaron004/Documents/Methodology/Base%20car/Canada/Work%20to%20be%20done/2014%20IFRS%20PPE%20Templates/20140328%20-%20Test%20additions%20-%20Property,%20plant%20and%20equipment%20(wToD2014a)(IFRS).xlsm"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U:\Audit%20Technical%20Folder\Audit%20Templates\3.%20Execution\Account%20Payables%20and%20Accrued%20Liabilities\4.%20Trade%20creditors.xlsx" TargetMode="External"/><Relationship Id="rId1" Type="http://schemas.openxmlformats.org/officeDocument/2006/relationships/externalLinkPath" Target="file:///U:\Audit%20Technical%20Folder\Audit%20Templates\3.%20Execution\Account%20Payables%20and%20Accrued%20Liabilities\4.%20Trade%20creditors.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Program%20Files%20(x86)/Caseware/Data/Codebase%20Venture%20Inc%20(Sync)/WP_Share-based%20payments_26042022.xlsx" TargetMode="External"/><Relationship Id="rId2" Type="http://schemas.openxmlformats.org/officeDocument/2006/relationships/externalLinkPath" Target="file:///C:\Program%20Files%20(x86)\Caseware\Data\Codebase%20Venture%20Inc%20(Sync)\WP_Share-based%20payments_26042022.xlsx" TargetMode="External"/><Relationship Id="rId1" Type="http://schemas.openxmlformats.org/officeDocument/2006/relationships/externalLinkPath" Target="/Program%20Files%20(x86)/Caseware/Data/Codebase%20Venture%20Inc%20(Sync)/WP_Share-based%20payments_26042022.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Program%20Files%20(x86)/Caseware/Data/Codebase%20Venture%20Inc%20(Sync)/WP_Equity_Cypher-2.xlsx" TargetMode="External"/><Relationship Id="rId2" Type="http://schemas.openxmlformats.org/officeDocument/2006/relationships/externalLinkPath" Target="file:///C:\Program%20Files%20(x86)\Caseware\Data\Codebase%20Venture%20Inc%20(Sync)\WP_Equity_Cypher-2.xlsx" TargetMode="External"/><Relationship Id="rId1" Type="http://schemas.openxmlformats.org/officeDocument/2006/relationships/externalLinkPath" Target="/Program%20Files%20(x86)/Caseware/Data/Codebase%20Venture%20Inc%20(Sync)/WP_Equity_Cyph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Income Statement"/>
      <sheetName val="UnadjBS"/>
      <sheetName val="RecatBS"/>
      <sheetName val="Adjustm. 12m99"/>
      <sheetName val="IS 12m99 - detailed"/>
      <sheetName val="AJE list 12m99"/>
      <sheetName val="RP trans"/>
      <sheetName val="Disclosures"/>
      <sheetName val="FA list"/>
      <sheetName val="product sales"/>
      <sheetName val="debtors&amp;creditors"/>
      <sheetName val="Adjustm. 98"/>
      <sheetName val="IS 98- detailed"/>
      <sheetName val="AJE list 98"/>
      <sheetName val="Cash"/>
      <sheetName val="Receivables"/>
      <sheetName val="Inventories"/>
      <sheetName val="Fixed Ass."/>
      <sheetName val="Investments"/>
      <sheetName val="Other Assets"/>
      <sheetName val="Borrowings"/>
      <sheetName val="Payables"/>
      <sheetName val="Capital"/>
      <sheetName val="Reserves"/>
      <sheetName val="RP transactions"/>
    </sheetNames>
    <sheetDataSet>
      <sheetData sheetId="0"/>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row r="2">
          <cell r="A2" t="str">
            <v>CLIENT NAME SLOVNAFTA UKRAINE</v>
          </cell>
        </row>
        <row r="4">
          <cell r="A4" t="str">
            <v>INVENTORIES  -  LEAD SCHEDULE</v>
          </cell>
        </row>
        <row r="6">
          <cell r="A6" t="str">
            <v>UAH , 000</v>
          </cell>
        </row>
        <row r="8">
          <cell r="A8" t="str">
            <v>ACCOUNT</v>
          </cell>
          <cell r="B8" t="str">
            <v>A/C</v>
          </cell>
          <cell r="C8" t="str">
            <v>UNADJUSTED</v>
          </cell>
          <cell r="D8" t="str">
            <v>UNADJUSTED</v>
          </cell>
          <cell r="E8" t="str">
            <v>STATU</v>
          </cell>
          <cell r="F8" t="str">
            <v>TORY</v>
          </cell>
        </row>
        <row r="9">
          <cell r="A9" t="str">
            <v>NAME</v>
          </cell>
          <cell r="B9" t="str">
            <v>NO</v>
          </cell>
          <cell r="C9">
            <v>35430</v>
          </cell>
          <cell r="D9">
            <v>35430</v>
          </cell>
          <cell r="E9" t="str">
            <v>ADJUST</v>
          </cell>
          <cell r="F9" t="str">
            <v>MENTS</v>
          </cell>
        </row>
      </sheetData>
      <sheetData sheetId="18" refreshError="1"/>
      <sheetData sheetId="19"/>
      <sheetData sheetId="20"/>
      <sheetData sheetId="21" refreshError="1"/>
      <sheetData sheetId="22"/>
      <sheetData sheetId="23" refreshError="1"/>
      <sheetData sheetId="24" refreshError="1"/>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R"/>
      <sheetName val="Summary Analysis"/>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
      <sheetName val="CONSOL"/>
      <sheetName val="PDC-ESV"/>
      <sheetName val="CONSCFP"/>
      <sheetName val="GAIN  "/>
      <sheetName val="QTRHILITES"/>
      <sheetName val="QTRHILITES (2)"/>
      <sheetName val="Data Sheet"/>
      <sheetName val="P&amp;L - Summary"/>
      <sheetName val="Inp-1 DD"/>
      <sheetName val="Inp-2 MWD"/>
      <sheetName val="Inp-3 LWD"/>
      <sheetName val="Inp-4 Survey"/>
      <sheetName val="Inp-5 RSS"/>
      <sheetName val="Inp-DD &amp; Survey"/>
      <sheetName val="Inp-7"/>
      <sheetName val="Inp-8"/>
      <sheetName val="Hyperion Load Sheet"/>
      <sheetName val="Hyperion Check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Base"/>
      <sheetName val="TB"/>
      <sheetName val="BS"/>
      <sheetName val="IS"/>
      <sheetName val="OSV_19"/>
      <sheetName val="OSV_18"/>
      <sheetName val="OSV_17"/>
      <sheetName val="AJE_17"/>
      <sheetName val="AJE_18"/>
      <sheetName val="AJE_19"/>
    </sheetNames>
    <sheetDataSet>
      <sheetData sheetId="0"/>
      <sheetData sheetId="1"/>
      <sheetData sheetId="2"/>
      <sheetData sheetId="3"/>
      <sheetData sheetId="4"/>
      <sheetData sheetId="5"/>
      <sheetData sheetId="6"/>
      <sheetData sheetId="7">
        <row r="3">
          <cell r="B3" t="str">
            <v>AJE No.</v>
          </cell>
          <cell r="C3" t="str">
            <v>Account No.</v>
          </cell>
          <cell r="G3" t="str">
            <v>NET UZS'k</v>
          </cell>
        </row>
      </sheetData>
      <sheetData sheetId="8">
        <row r="3">
          <cell r="B3" t="str">
            <v>AJE No.</v>
          </cell>
          <cell r="C3" t="str">
            <v>Account No.</v>
          </cell>
          <cell r="G3" t="str">
            <v>NET UZS'k</v>
          </cell>
        </row>
      </sheetData>
      <sheetData sheetId="9">
        <row r="3">
          <cell r="B3" t="str">
            <v>AJE No.</v>
          </cell>
          <cell r="C3" t="str">
            <v>Account No.</v>
          </cell>
          <cell r="G3" t="str">
            <v>NET UZS'k</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WER5"/>
    </sheetNames>
    <definedNames>
      <definedName name="ChangeRange"/>
      <definedName name="ContentsHelp"/>
      <definedName name="CreateTable"/>
      <definedName name="DeleteRange"/>
      <definedName name="DeleteTable"/>
      <definedName name="MerrillPrintIt"/>
      <definedName name="NewRange"/>
      <definedName name="RedefinePrintTableRange"/>
    </defined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brary Procedures"/>
      <sheetName val="Bank Confirms 2019"/>
      <sheetName val="Bank Confirms 2018"/>
      <sheetName val="Bank Confirms 2017"/>
    </sheetNames>
    <sheetDataSet>
      <sheetData sheetId="0">
        <row r="6">
          <cell r="L6" t="b">
            <v>0</v>
          </cell>
        </row>
        <row r="7">
          <cell r="L7" t="b">
            <v>1</v>
          </cell>
        </row>
        <row r="19">
          <cell r="L19" t="b">
            <v>1</v>
          </cell>
        </row>
        <row r="20">
          <cell r="L20" t="b">
            <v>0</v>
          </cell>
        </row>
        <row r="28">
          <cell r="L28" t="b">
            <v>1</v>
          </cell>
        </row>
        <row r="29">
          <cell r="L29" t="b">
            <v>0</v>
          </cell>
        </row>
        <row r="38">
          <cell r="L38" t="b">
            <v>0</v>
          </cell>
        </row>
        <row r="39">
          <cell r="L39" t="b">
            <v>0</v>
          </cell>
        </row>
        <row r="60">
          <cell r="L60" t="b">
            <v>1</v>
          </cell>
        </row>
      </sheetData>
      <sheetData sheetId="1" refreshError="1"/>
      <sheetData sheetId="2"/>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brary Procedures"/>
      <sheetName val="Lead schedule"/>
    </sheetNames>
    <sheetDataSet>
      <sheetData sheetId="0">
        <row r="10">
          <cell r="K10" t="b">
            <v>0</v>
          </cell>
        </row>
        <row r="11">
          <cell r="K11" t="b">
            <v>0</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brary Procedures"/>
      <sheetName val="Results Template"/>
      <sheetName val="ToD Template"/>
      <sheetName val="Menu Master"/>
      <sheetName val="Targeted Testing Master"/>
      <sheetName val="Non-Statistical Sampling Master"/>
      <sheetName val="Suppl Non-Stat Sample Master"/>
      <sheetName val="Two Step Revenue Testing Master"/>
      <sheetName val="Accept Reject Master"/>
      <sheetName val="First Sample Results Master"/>
      <sheetName val="Global Data"/>
      <sheetName val="СКЛАД"/>
      <sheetName val="ФИЛИАЛЫ"/>
      <sheetName val="Процедуры из библиотеки"/>
      <sheetName val="Data validator"/>
      <sheetName val="Inventory"/>
      <sheetName val="Guddu "/>
      <sheetName val="Sub lead Schedule"/>
      <sheetName val="Zamzama North"/>
    </sheetNames>
    <sheetDataSet>
      <sheetData sheetId="0" refreshError="1"/>
      <sheetData sheetId="1" refreshError="1"/>
      <sheetData sheetId="2" refreshError="1"/>
      <sheetData sheetId="3" refreshError="1"/>
      <sheetData sheetId="4" refreshError="1"/>
      <sheetData sheetId="5">
        <row r="50">
          <cell r="C50" t="str">
            <v xml:space="preserve">   ?</v>
          </cell>
        </row>
        <row r="51">
          <cell r="C51" t="str">
            <v>Low</v>
          </cell>
        </row>
        <row r="52">
          <cell r="C52" t="str">
            <v>Moderate</v>
          </cell>
        </row>
        <row r="53">
          <cell r="C53" t="str">
            <v>High</v>
          </cell>
        </row>
        <row r="63">
          <cell r="C63">
            <v>1</v>
          </cell>
        </row>
      </sheetData>
      <sheetData sheetId="6" refreshError="1"/>
      <sheetData sheetId="7">
        <row r="45">
          <cell r="T45">
            <v>0</v>
          </cell>
        </row>
        <row r="47">
          <cell r="E47">
            <v>0</v>
          </cell>
        </row>
        <row r="85">
          <cell r="C85">
            <v>0</v>
          </cell>
        </row>
        <row r="87">
          <cell r="C87">
            <v>0</v>
          </cell>
        </row>
      </sheetData>
      <sheetData sheetId="8" refreshError="1"/>
      <sheetData sheetId="9" refreshError="1"/>
      <sheetData sheetId="10">
        <row r="92">
          <cell r="B92" t="str">
            <v xml:space="preserve">   ?</v>
          </cell>
        </row>
        <row r="93">
          <cell r="B93" t="str">
            <v>Low</v>
          </cell>
        </row>
        <row r="94">
          <cell r="B94" t="str">
            <v>Moderate</v>
          </cell>
        </row>
        <row r="95">
          <cell r="B95" t="str">
            <v>High</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
      <sheetName val="TP-1"/>
      <sheetName val="APM"/>
      <sheetName val="External Vendor  TP-3"/>
      <sheetName val="TOCs "/>
      <sheetName val="TODs"/>
      <sheetName val="TP- 2"/>
      <sheetName val="TP-8 Payment testing"/>
      <sheetName val="Subsequent testing-Cred"/>
      <sheetName val="Aging"/>
      <sheetName val="Control Sheet Trade Payables"/>
      <sheetName val="Confirmation template"/>
      <sheetName val="SOCM &amp; UM"/>
      <sheetName val="Leadsheet"/>
    </sheetNames>
    <sheetDataSet>
      <sheetData sheetId="0"/>
      <sheetData sheetId="1"/>
      <sheetData sheetId="2"/>
      <sheetData sheetId="3"/>
      <sheetData sheetId="4"/>
      <sheetData sheetId="5"/>
      <sheetData sheetId="6"/>
      <sheetData sheetId="7"/>
      <sheetData sheetId="8"/>
      <sheetData sheetId="9">
        <row r="15">
          <cell r="B15">
            <v>45657</v>
          </cell>
        </row>
      </sheetData>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tions Granted"/>
      <sheetName val="Broker Warrant"/>
      <sheetName val="BoD Resolutions_Options"/>
      <sheetName val="Note 11 Check_Stock Options"/>
      <sheetName val="Sources =&gt;"/>
      <sheetName val="CODE.CN_For Volatility"/>
      <sheetName val="PBC =&gt;"/>
      <sheetName val="Volatility"/>
    </sheetNames>
    <sheetDataSet>
      <sheetData sheetId="0"/>
      <sheetData sheetId="1"/>
      <sheetData sheetId="2"/>
      <sheetData sheetId="3"/>
      <sheetData sheetId="4"/>
      <sheetData sheetId="5">
        <row r="1">
          <cell r="A1" t="str">
            <v>Sourse:</v>
          </cell>
          <cell r="B1" t="str">
            <v>https://finance.yahoo.com/</v>
          </cell>
        </row>
        <row r="2">
          <cell r="A2" t="str">
            <v>Cypher Metaverse Inc. (CODE.CN)</v>
          </cell>
        </row>
        <row r="3">
          <cell r="A3" t="str">
            <v>Canadian Sec - Canadian Sec Real Time Price. Currency in CAD</v>
          </cell>
        </row>
        <row r="4">
          <cell r="A4" t="str">
            <v>Historical Prices</v>
          </cell>
        </row>
        <row r="5">
          <cell r="A5" t="str">
            <v>Amounts in CAD</v>
          </cell>
        </row>
        <row r="6">
          <cell r="O6">
            <v>2.2122779666033177</v>
          </cell>
          <cell r="P6">
            <v>2.1968139485891167</v>
          </cell>
          <cell r="Q6">
            <v>2.1947728523606931</v>
          </cell>
        </row>
        <row r="7">
          <cell r="A7" t="str">
            <v>Date</v>
          </cell>
          <cell r="B7" t="str">
            <v>Adj Close</v>
          </cell>
        </row>
        <row r="8">
          <cell r="A8">
            <v>44560</v>
          </cell>
          <cell r="B8">
            <v>0.11</v>
          </cell>
        </row>
        <row r="9">
          <cell r="A9">
            <v>44559</v>
          </cell>
          <cell r="B9">
            <v>0.1</v>
          </cell>
        </row>
        <row r="10">
          <cell r="A10">
            <v>44554</v>
          </cell>
          <cell r="B10">
            <v>0.115</v>
          </cell>
        </row>
        <row r="11">
          <cell r="A11">
            <v>44553</v>
          </cell>
          <cell r="B11">
            <v>0.12</v>
          </cell>
        </row>
        <row r="12">
          <cell r="A12">
            <v>44552</v>
          </cell>
          <cell r="B12">
            <v>0.11</v>
          </cell>
        </row>
        <row r="13">
          <cell r="A13">
            <v>44551</v>
          </cell>
          <cell r="B13">
            <v>0.1</v>
          </cell>
        </row>
        <row r="14">
          <cell r="A14">
            <v>44550</v>
          </cell>
          <cell r="B14">
            <v>0.1</v>
          </cell>
        </row>
        <row r="15">
          <cell r="A15">
            <v>44547</v>
          </cell>
          <cell r="B15">
            <v>0.105</v>
          </cell>
        </row>
        <row r="16">
          <cell r="A16">
            <v>44546</v>
          </cell>
          <cell r="B16">
            <v>0.1</v>
          </cell>
        </row>
        <row r="17">
          <cell r="A17">
            <v>44545</v>
          </cell>
          <cell r="B17">
            <v>0.105</v>
          </cell>
        </row>
        <row r="18">
          <cell r="A18">
            <v>44544</v>
          </cell>
          <cell r="B18">
            <v>0.11</v>
          </cell>
        </row>
        <row r="19">
          <cell r="A19">
            <v>44543</v>
          </cell>
          <cell r="B19">
            <v>0.105</v>
          </cell>
        </row>
        <row r="20">
          <cell r="A20">
            <v>44540</v>
          </cell>
          <cell r="B20">
            <v>0.115</v>
          </cell>
        </row>
        <row r="21">
          <cell r="A21">
            <v>44539</v>
          </cell>
          <cell r="B21">
            <v>0.12</v>
          </cell>
        </row>
        <row r="22">
          <cell r="A22">
            <v>44538</v>
          </cell>
          <cell r="B22">
            <v>0.12</v>
          </cell>
        </row>
        <row r="23">
          <cell r="A23">
            <v>44537</v>
          </cell>
          <cell r="B23">
            <v>0.12</v>
          </cell>
        </row>
        <row r="24">
          <cell r="A24">
            <v>44536</v>
          </cell>
          <cell r="B24">
            <v>0.12</v>
          </cell>
        </row>
        <row r="25">
          <cell r="A25">
            <v>44533</v>
          </cell>
          <cell r="B25">
            <v>0.125</v>
          </cell>
        </row>
        <row r="26">
          <cell r="A26">
            <v>44532</v>
          </cell>
          <cell r="B26">
            <v>0.13</v>
          </cell>
        </row>
        <row r="27">
          <cell r="A27">
            <v>44531</v>
          </cell>
          <cell r="B27">
            <v>0.13500000000000001</v>
          </cell>
        </row>
        <row r="28">
          <cell r="A28">
            <v>44530</v>
          </cell>
          <cell r="B28">
            <v>0.13500000000000001</v>
          </cell>
        </row>
        <row r="29">
          <cell r="A29">
            <v>44529</v>
          </cell>
          <cell r="B29">
            <v>0.14000000000000001</v>
          </cell>
        </row>
        <row r="30">
          <cell r="A30">
            <v>44526</v>
          </cell>
          <cell r="B30">
            <v>0.13</v>
          </cell>
        </row>
        <row r="31">
          <cell r="A31">
            <v>44525</v>
          </cell>
          <cell r="B31">
            <v>0.14000000000000001</v>
          </cell>
        </row>
        <row r="32">
          <cell r="A32">
            <v>44524</v>
          </cell>
          <cell r="B32">
            <v>0.14000000000000001</v>
          </cell>
        </row>
        <row r="33">
          <cell r="A33">
            <v>44523</v>
          </cell>
          <cell r="B33">
            <v>0.14499999999999999</v>
          </cell>
        </row>
        <row r="34">
          <cell r="A34">
            <v>44522</v>
          </cell>
          <cell r="B34">
            <v>0.14499999999999999</v>
          </cell>
        </row>
        <row r="35">
          <cell r="A35">
            <v>44519</v>
          </cell>
          <cell r="B35">
            <v>0.14499999999999999</v>
          </cell>
        </row>
        <row r="36">
          <cell r="A36">
            <v>44518</v>
          </cell>
          <cell r="B36">
            <v>0.14499999999999999</v>
          </cell>
        </row>
        <row r="37">
          <cell r="A37">
            <v>44517</v>
          </cell>
          <cell r="B37">
            <v>0.14499999999999999</v>
          </cell>
        </row>
        <row r="38">
          <cell r="A38">
            <v>44516</v>
          </cell>
          <cell r="B38">
            <v>0.14499999999999999</v>
          </cell>
        </row>
        <row r="39">
          <cell r="A39">
            <v>44515</v>
          </cell>
          <cell r="B39">
            <v>0.155</v>
          </cell>
        </row>
        <row r="40">
          <cell r="A40">
            <v>44512</v>
          </cell>
          <cell r="B40">
            <v>0.15</v>
          </cell>
        </row>
        <row r="41">
          <cell r="A41">
            <v>44511</v>
          </cell>
          <cell r="B41">
            <v>0.155</v>
          </cell>
        </row>
        <row r="42">
          <cell r="A42">
            <v>44510</v>
          </cell>
          <cell r="B42">
            <v>0.15</v>
          </cell>
        </row>
        <row r="43">
          <cell r="A43">
            <v>44509</v>
          </cell>
          <cell r="B43">
            <v>0.16</v>
          </cell>
        </row>
        <row r="44">
          <cell r="A44">
            <v>44508</v>
          </cell>
          <cell r="B44">
            <v>0.17499999999999999</v>
          </cell>
        </row>
        <row r="45">
          <cell r="A45">
            <v>44505</v>
          </cell>
          <cell r="B45">
            <v>0.155</v>
          </cell>
        </row>
        <row r="46">
          <cell r="A46">
            <v>44504</v>
          </cell>
          <cell r="B46">
            <v>0.14000000000000001</v>
          </cell>
        </row>
        <row r="47">
          <cell r="A47">
            <v>44503</v>
          </cell>
          <cell r="B47">
            <v>0.14499999999999999</v>
          </cell>
        </row>
        <row r="48">
          <cell r="A48">
            <v>44502</v>
          </cell>
          <cell r="B48">
            <v>0.15</v>
          </cell>
        </row>
        <row r="49">
          <cell r="A49">
            <v>44501</v>
          </cell>
          <cell r="B49">
            <v>0.14000000000000001</v>
          </cell>
        </row>
        <row r="50">
          <cell r="A50">
            <v>44498</v>
          </cell>
          <cell r="B50">
            <v>0.14499999999999999</v>
          </cell>
        </row>
        <row r="51">
          <cell r="A51">
            <v>44497</v>
          </cell>
          <cell r="B51">
            <v>0.14000000000000001</v>
          </cell>
        </row>
        <row r="52">
          <cell r="A52">
            <v>44496</v>
          </cell>
          <cell r="B52">
            <v>0.13500000000000001</v>
          </cell>
        </row>
        <row r="53">
          <cell r="A53">
            <v>44495</v>
          </cell>
          <cell r="B53">
            <v>0.15</v>
          </cell>
        </row>
        <row r="54">
          <cell r="A54">
            <v>44494</v>
          </cell>
          <cell r="B54">
            <v>0.14499999999999999</v>
          </cell>
        </row>
        <row r="55">
          <cell r="A55">
            <v>44491</v>
          </cell>
          <cell r="B55">
            <v>0.14000000000000001</v>
          </cell>
        </row>
        <row r="56">
          <cell r="A56">
            <v>44490</v>
          </cell>
          <cell r="B56">
            <v>0.16</v>
          </cell>
        </row>
        <row r="57">
          <cell r="A57">
            <v>44489</v>
          </cell>
          <cell r="B57">
            <v>0.18</v>
          </cell>
        </row>
        <row r="58">
          <cell r="A58">
            <v>44488</v>
          </cell>
          <cell r="B58">
            <v>0.14000000000000001</v>
          </cell>
        </row>
        <row r="59">
          <cell r="A59">
            <v>44487</v>
          </cell>
          <cell r="B59">
            <v>0.14000000000000001</v>
          </cell>
        </row>
        <row r="60">
          <cell r="A60">
            <v>44484</v>
          </cell>
          <cell r="B60">
            <v>0.14000000000000001</v>
          </cell>
        </row>
        <row r="61">
          <cell r="A61">
            <v>44483</v>
          </cell>
          <cell r="B61">
            <v>0.13</v>
          </cell>
        </row>
        <row r="62">
          <cell r="A62">
            <v>44482</v>
          </cell>
          <cell r="B62">
            <v>0.13</v>
          </cell>
        </row>
        <row r="63">
          <cell r="A63">
            <v>44481</v>
          </cell>
          <cell r="B63">
            <v>0.13500000000000001</v>
          </cell>
        </row>
        <row r="64">
          <cell r="A64">
            <v>44477</v>
          </cell>
          <cell r="B64">
            <v>0.13</v>
          </cell>
        </row>
        <row r="65">
          <cell r="A65">
            <v>44476</v>
          </cell>
          <cell r="B65">
            <v>0.13500000000000001</v>
          </cell>
        </row>
        <row r="66">
          <cell r="A66">
            <v>44475</v>
          </cell>
          <cell r="B66">
            <v>0.13500000000000001</v>
          </cell>
        </row>
        <row r="67">
          <cell r="A67">
            <v>44474</v>
          </cell>
          <cell r="B67">
            <v>0.15</v>
          </cell>
        </row>
        <row r="68">
          <cell r="A68">
            <v>44473</v>
          </cell>
          <cell r="B68">
            <v>0.14000000000000001</v>
          </cell>
        </row>
        <row r="69">
          <cell r="A69">
            <v>44470</v>
          </cell>
          <cell r="B69">
            <v>0.13500000000000001</v>
          </cell>
        </row>
        <row r="70">
          <cell r="A70">
            <v>44469</v>
          </cell>
          <cell r="B70">
            <v>0.13</v>
          </cell>
        </row>
        <row r="71">
          <cell r="A71">
            <v>44468</v>
          </cell>
          <cell r="B71">
            <v>0.13</v>
          </cell>
        </row>
        <row r="72">
          <cell r="A72">
            <v>44467</v>
          </cell>
          <cell r="B72">
            <v>0.14000000000000001</v>
          </cell>
        </row>
        <row r="73">
          <cell r="A73">
            <v>44466</v>
          </cell>
          <cell r="B73">
            <v>0.13500000000000001</v>
          </cell>
        </row>
        <row r="74">
          <cell r="A74">
            <v>44463</v>
          </cell>
          <cell r="B74">
            <v>0.14000000000000001</v>
          </cell>
        </row>
        <row r="75">
          <cell r="A75">
            <v>44462</v>
          </cell>
          <cell r="B75">
            <v>0.14499999999999999</v>
          </cell>
        </row>
        <row r="76">
          <cell r="A76">
            <v>44461</v>
          </cell>
          <cell r="B76">
            <v>0.14000000000000001</v>
          </cell>
        </row>
        <row r="77">
          <cell r="A77">
            <v>44460</v>
          </cell>
          <cell r="B77">
            <v>0.14000000000000001</v>
          </cell>
        </row>
        <row r="78">
          <cell r="A78">
            <v>44459</v>
          </cell>
          <cell r="B78">
            <v>0.14000000000000001</v>
          </cell>
        </row>
        <row r="79">
          <cell r="A79">
            <v>44456</v>
          </cell>
          <cell r="B79">
            <v>0.14499999999999999</v>
          </cell>
        </row>
        <row r="80">
          <cell r="A80">
            <v>44455</v>
          </cell>
          <cell r="B80">
            <v>0.15</v>
          </cell>
        </row>
        <row r="81">
          <cell r="A81">
            <v>44454</v>
          </cell>
          <cell r="B81">
            <v>0.16500000000000001</v>
          </cell>
        </row>
        <row r="82">
          <cell r="A82">
            <v>44453</v>
          </cell>
          <cell r="B82">
            <v>0.16</v>
          </cell>
        </row>
        <row r="83">
          <cell r="A83">
            <v>44452</v>
          </cell>
          <cell r="B83">
            <v>0.16</v>
          </cell>
        </row>
        <row r="84">
          <cell r="A84">
            <v>44449</v>
          </cell>
          <cell r="B84">
            <v>0.16</v>
          </cell>
        </row>
        <row r="85">
          <cell r="A85">
            <v>44448</v>
          </cell>
          <cell r="B85">
            <v>0.155</v>
          </cell>
        </row>
        <row r="86">
          <cell r="A86">
            <v>44447</v>
          </cell>
          <cell r="B86">
            <v>0.155</v>
          </cell>
        </row>
        <row r="87">
          <cell r="A87">
            <v>44446</v>
          </cell>
          <cell r="B87">
            <v>0.16500000000000001</v>
          </cell>
        </row>
        <row r="88">
          <cell r="A88">
            <v>44442</v>
          </cell>
          <cell r="B88">
            <v>0.185</v>
          </cell>
        </row>
        <row r="89">
          <cell r="A89">
            <v>44441</v>
          </cell>
          <cell r="B89">
            <v>0.19</v>
          </cell>
        </row>
        <row r="90">
          <cell r="A90">
            <v>44440</v>
          </cell>
          <cell r="B90">
            <v>0.16</v>
          </cell>
        </row>
        <row r="91">
          <cell r="A91">
            <v>44439</v>
          </cell>
          <cell r="B91">
            <v>0.125</v>
          </cell>
        </row>
        <row r="92">
          <cell r="A92">
            <v>44438</v>
          </cell>
          <cell r="B92">
            <v>0.13500000000000001</v>
          </cell>
        </row>
        <row r="93">
          <cell r="A93">
            <v>44435</v>
          </cell>
          <cell r="B93">
            <v>0.14000000000000001</v>
          </cell>
        </row>
        <row r="94">
          <cell r="A94">
            <v>44434</v>
          </cell>
          <cell r="B94">
            <v>0.13</v>
          </cell>
        </row>
        <row r="95">
          <cell r="A95">
            <v>44433</v>
          </cell>
          <cell r="B95">
            <v>0.13500000000000001</v>
          </cell>
        </row>
        <row r="96">
          <cell r="A96">
            <v>44432</v>
          </cell>
          <cell r="B96">
            <v>0.14000000000000001</v>
          </cell>
        </row>
        <row r="97">
          <cell r="A97">
            <v>44431</v>
          </cell>
          <cell r="B97">
            <v>0.13500000000000001</v>
          </cell>
        </row>
        <row r="98">
          <cell r="A98">
            <v>44428</v>
          </cell>
          <cell r="B98">
            <v>0.14499999999999999</v>
          </cell>
        </row>
        <row r="99">
          <cell r="A99">
            <v>44427</v>
          </cell>
          <cell r="B99">
            <v>0.14000000000000001</v>
          </cell>
        </row>
        <row r="100">
          <cell r="A100">
            <v>44426</v>
          </cell>
          <cell r="B100">
            <v>0.14000000000000001</v>
          </cell>
        </row>
        <row r="101">
          <cell r="A101">
            <v>44425</v>
          </cell>
          <cell r="B101">
            <v>0.14499999999999999</v>
          </cell>
        </row>
        <row r="102">
          <cell r="A102">
            <v>44424</v>
          </cell>
          <cell r="B102">
            <v>0.155</v>
          </cell>
        </row>
        <row r="103">
          <cell r="A103">
            <v>44421</v>
          </cell>
          <cell r="B103">
            <v>0.15</v>
          </cell>
        </row>
        <row r="104">
          <cell r="A104">
            <v>44420</v>
          </cell>
          <cell r="B104">
            <v>0.15</v>
          </cell>
        </row>
        <row r="105">
          <cell r="A105">
            <v>44419</v>
          </cell>
          <cell r="B105">
            <v>0.16</v>
          </cell>
        </row>
        <row r="106">
          <cell r="A106">
            <v>44418</v>
          </cell>
          <cell r="B106">
            <v>0.14499999999999999</v>
          </cell>
        </row>
        <row r="107">
          <cell r="A107">
            <v>44417</v>
          </cell>
          <cell r="B107">
            <v>0.16500000000000001</v>
          </cell>
        </row>
        <row r="108">
          <cell r="A108">
            <v>44414</v>
          </cell>
          <cell r="B108">
            <v>0.15</v>
          </cell>
        </row>
        <row r="109">
          <cell r="A109">
            <v>44413</v>
          </cell>
          <cell r="B109">
            <v>0.14499999999999999</v>
          </cell>
        </row>
        <row r="110">
          <cell r="A110">
            <v>44412</v>
          </cell>
          <cell r="B110">
            <v>0.14000000000000001</v>
          </cell>
        </row>
        <row r="111">
          <cell r="A111">
            <v>44411</v>
          </cell>
          <cell r="B111">
            <v>0.13500000000000001</v>
          </cell>
        </row>
        <row r="112">
          <cell r="A112">
            <v>44407</v>
          </cell>
          <cell r="B112">
            <v>0.13500000000000001</v>
          </cell>
        </row>
        <row r="113">
          <cell r="A113">
            <v>44406</v>
          </cell>
          <cell r="B113">
            <v>0.13</v>
          </cell>
        </row>
        <row r="114">
          <cell r="A114">
            <v>44405</v>
          </cell>
          <cell r="B114">
            <v>0.13</v>
          </cell>
        </row>
        <row r="115">
          <cell r="A115">
            <v>44404</v>
          </cell>
          <cell r="B115">
            <v>0.13</v>
          </cell>
        </row>
        <row r="116">
          <cell r="A116">
            <v>44403</v>
          </cell>
          <cell r="B116">
            <v>0.13500000000000001</v>
          </cell>
        </row>
        <row r="117">
          <cell r="A117">
            <v>44400</v>
          </cell>
          <cell r="B117">
            <v>0.125</v>
          </cell>
        </row>
        <row r="118">
          <cell r="A118">
            <v>44399</v>
          </cell>
          <cell r="B118">
            <v>0.13500000000000001</v>
          </cell>
        </row>
        <row r="119">
          <cell r="A119">
            <v>44398</v>
          </cell>
          <cell r="B119">
            <v>0.13</v>
          </cell>
        </row>
        <row r="120">
          <cell r="A120">
            <v>44397</v>
          </cell>
          <cell r="B120">
            <v>0.13</v>
          </cell>
        </row>
        <row r="121">
          <cell r="A121">
            <v>44396</v>
          </cell>
          <cell r="B121">
            <v>0.13500000000000001</v>
          </cell>
        </row>
        <row r="122">
          <cell r="A122">
            <v>44393</v>
          </cell>
          <cell r="B122">
            <v>0.13500000000000001</v>
          </cell>
        </row>
        <row r="123">
          <cell r="A123">
            <v>44392</v>
          </cell>
          <cell r="B123">
            <v>0.14000000000000001</v>
          </cell>
        </row>
        <row r="124">
          <cell r="A124">
            <v>44391</v>
          </cell>
          <cell r="B124">
            <v>0.14000000000000001</v>
          </cell>
        </row>
        <row r="125">
          <cell r="A125">
            <v>44390</v>
          </cell>
          <cell r="B125">
            <v>0.14499999999999999</v>
          </cell>
        </row>
        <row r="126">
          <cell r="A126">
            <v>44389</v>
          </cell>
          <cell r="B126">
            <v>0.15</v>
          </cell>
        </row>
        <row r="127">
          <cell r="A127">
            <v>44386</v>
          </cell>
          <cell r="B127">
            <v>0.14000000000000001</v>
          </cell>
        </row>
        <row r="128">
          <cell r="A128">
            <v>44385</v>
          </cell>
          <cell r="B128">
            <v>0.14499999999999999</v>
          </cell>
        </row>
        <row r="129">
          <cell r="A129">
            <v>44384</v>
          </cell>
          <cell r="B129">
            <v>0.14499999999999999</v>
          </cell>
        </row>
        <row r="130">
          <cell r="A130">
            <v>44383</v>
          </cell>
          <cell r="B130">
            <v>0.14000000000000001</v>
          </cell>
        </row>
        <row r="131">
          <cell r="A131">
            <v>44382</v>
          </cell>
          <cell r="B131">
            <v>0.14000000000000001</v>
          </cell>
        </row>
        <row r="132">
          <cell r="A132">
            <v>44379</v>
          </cell>
          <cell r="B132">
            <v>0.13500000000000001</v>
          </cell>
        </row>
        <row r="133">
          <cell r="A133">
            <v>44377</v>
          </cell>
          <cell r="B133">
            <v>0.13</v>
          </cell>
        </row>
        <row r="134">
          <cell r="A134">
            <v>44376</v>
          </cell>
          <cell r="B134">
            <v>0.13500000000000001</v>
          </cell>
        </row>
        <row r="135">
          <cell r="A135">
            <v>44375</v>
          </cell>
          <cell r="B135">
            <v>0.13</v>
          </cell>
        </row>
        <row r="136">
          <cell r="A136">
            <v>44372</v>
          </cell>
          <cell r="B136">
            <v>0.125</v>
          </cell>
        </row>
        <row r="137">
          <cell r="A137">
            <v>44371</v>
          </cell>
          <cell r="B137">
            <v>0.13</v>
          </cell>
        </row>
        <row r="138">
          <cell r="A138">
            <v>44370</v>
          </cell>
          <cell r="B138">
            <v>0.125</v>
          </cell>
        </row>
        <row r="139">
          <cell r="A139">
            <v>44369</v>
          </cell>
          <cell r="B139">
            <v>0.125</v>
          </cell>
        </row>
        <row r="140">
          <cell r="A140">
            <v>44368</v>
          </cell>
          <cell r="B140">
            <v>0.125</v>
          </cell>
        </row>
        <row r="141">
          <cell r="A141">
            <v>44365</v>
          </cell>
          <cell r="B141">
            <v>0.13</v>
          </cell>
        </row>
        <row r="142">
          <cell r="A142">
            <v>44364</v>
          </cell>
          <cell r="B142">
            <v>0.13500000000000001</v>
          </cell>
        </row>
        <row r="143">
          <cell r="A143">
            <v>44363</v>
          </cell>
          <cell r="B143">
            <v>0.13500000000000001</v>
          </cell>
        </row>
        <row r="144">
          <cell r="A144">
            <v>44362</v>
          </cell>
          <cell r="B144">
            <v>0.14000000000000001</v>
          </cell>
        </row>
        <row r="145">
          <cell r="A145">
            <v>44361</v>
          </cell>
          <cell r="B145">
            <v>0.14499999999999999</v>
          </cell>
        </row>
        <row r="146">
          <cell r="A146">
            <v>44358</v>
          </cell>
          <cell r="B146">
            <v>0.13500000000000001</v>
          </cell>
        </row>
        <row r="147">
          <cell r="A147">
            <v>44357</v>
          </cell>
          <cell r="B147">
            <v>0.13</v>
          </cell>
        </row>
        <row r="148">
          <cell r="A148">
            <v>44356</v>
          </cell>
          <cell r="B148">
            <v>0.13500000000000001</v>
          </cell>
        </row>
        <row r="149">
          <cell r="A149">
            <v>44355</v>
          </cell>
          <cell r="B149">
            <v>0.14000000000000001</v>
          </cell>
        </row>
        <row r="150">
          <cell r="A150">
            <v>44354</v>
          </cell>
          <cell r="B150">
            <v>0.14000000000000001</v>
          </cell>
        </row>
        <row r="151">
          <cell r="A151">
            <v>44351</v>
          </cell>
          <cell r="B151">
            <v>0.16</v>
          </cell>
        </row>
        <row r="152">
          <cell r="A152">
            <v>44350</v>
          </cell>
          <cell r="B152">
            <v>0.15</v>
          </cell>
        </row>
        <row r="153">
          <cell r="A153">
            <v>44349</v>
          </cell>
          <cell r="B153">
            <v>0.16</v>
          </cell>
        </row>
        <row r="154">
          <cell r="A154">
            <v>44348</v>
          </cell>
          <cell r="B154">
            <v>0.17</v>
          </cell>
        </row>
        <row r="155">
          <cell r="A155">
            <v>44347</v>
          </cell>
          <cell r="B155">
            <v>0.17</v>
          </cell>
        </row>
        <row r="156">
          <cell r="A156">
            <v>44344</v>
          </cell>
          <cell r="B156">
            <v>0.19</v>
          </cell>
        </row>
        <row r="157">
          <cell r="A157">
            <v>44343</v>
          </cell>
          <cell r="B157">
            <v>0.19500000000000001</v>
          </cell>
        </row>
        <row r="158">
          <cell r="A158">
            <v>44342</v>
          </cell>
          <cell r="B158">
            <v>0.185</v>
          </cell>
        </row>
        <row r="159">
          <cell r="A159">
            <v>44341</v>
          </cell>
          <cell r="B159">
            <v>0.19</v>
          </cell>
        </row>
        <row r="160">
          <cell r="A160">
            <v>44337</v>
          </cell>
          <cell r="B160">
            <v>0.17499999999999999</v>
          </cell>
        </row>
        <row r="161">
          <cell r="A161">
            <v>44336</v>
          </cell>
          <cell r="B161">
            <v>0.15</v>
          </cell>
        </row>
        <row r="162">
          <cell r="A162">
            <v>44335</v>
          </cell>
          <cell r="B162">
            <v>0.13500000000000001</v>
          </cell>
        </row>
        <row r="163">
          <cell r="A163">
            <v>44334</v>
          </cell>
          <cell r="B163">
            <v>0.15</v>
          </cell>
        </row>
        <row r="164">
          <cell r="A164">
            <v>44333</v>
          </cell>
          <cell r="B164">
            <v>0.155</v>
          </cell>
        </row>
        <row r="165">
          <cell r="A165">
            <v>44330</v>
          </cell>
          <cell r="B165">
            <v>0.17499999999999999</v>
          </cell>
        </row>
        <row r="166">
          <cell r="A166">
            <v>44329</v>
          </cell>
          <cell r="B166">
            <v>0.16500000000000001</v>
          </cell>
        </row>
        <row r="167">
          <cell r="A167">
            <v>44328</v>
          </cell>
          <cell r="B167">
            <v>0.17499999999999999</v>
          </cell>
        </row>
        <row r="168">
          <cell r="A168">
            <v>44327</v>
          </cell>
          <cell r="B168">
            <v>0.185</v>
          </cell>
        </row>
        <row r="169">
          <cell r="A169">
            <v>44326</v>
          </cell>
          <cell r="B169">
            <v>0.20499999999999999</v>
          </cell>
        </row>
        <row r="170">
          <cell r="A170">
            <v>44323</v>
          </cell>
          <cell r="B170">
            <v>0.20499999999999999</v>
          </cell>
        </row>
        <row r="171">
          <cell r="A171">
            <v>44322</v>
          </cell>
          <cell r="B171">
            <v>0.19500000000000001</v>
          </cell>
        </row>
        <row r="172">
          <cell r="A172">
            <v>44321</v>
          </cell>
          <cell r="B172">
            <v>0.19500000000000001</v>
          </cell>
        </row>
        <row r="173">
          <cell r="A173">
            <v>44320</v>
          </cell>
          <cell r="B173">
            <v>0.19500000000000001</v>
          </cell>
        </row>
        <row r="174">
          <cell r="A174">
            <v>44319</v>
          </cell>
          <cell r="B174">
            <v>0.215</v>
          </cell>
        </row>
        <row r="175">
          <cell r="A175">
            <v>44316</v>
          </cell>
          <cell r="B175">
            <v>0.19500000000000001</v>
          </cell>
        </row>
        <row r="176">
          <cell r="A176">
            <v>44315</v>
          </cell>
          <cell r="B176">
            <v>0.19</v>
          </cell>
        </row>
        <row r="177">
          <cell r="A177">
            <v>44314</v>
          </cell>
          <cell r="B177">
            <v>0.2</v>
          </cell>
        </row>
        <row r="178">
          <cell r="A178">
            <v>44313</v>
          </cell>
          <cell r="B178">
            <v>0.2</v>
          </cell>
        </row>
        <row r="179">
          <cell r="A179">
            <v>44312</v>
          </cell>
          <cell r="B179">
            <v>0.21</v>
          </cell>
        </row>
        <row r="180">
          <cell r="A180">
            <v>44309</v>
          </cell>
          <cell r="B180">
            <v>0.2</v>
          </cell>
        </row>
        <row r="181">
          <cell r="A181">
            <v>44308</v>
          </cell>
          <cell r="B181">
            <v>0.21</v>
          </cell>
        </row>
        <row r="182">
          <cell r="A182">
            <v>44307</v>
          </cell>
          <cell r="B182">
            <v>0.215</v>
          </cell>
        </row>
        <row r="183">
          <cell r="A183">
            <v>44306</v>
          </cell>
          <cell r="B183">
            <v>0.22500000000000001</v>
          </cell>
        </row>
        <row r="184">
          <cell r="A184">
            <v>44305</v>
          </cell>
          <cell r="B184">
            <v>0.26</v>
          </cell>
        </row>
        <row r="185">
          <cell r="A185">
            <v>44302</v>
          </cell>
          <cell r="B185">
            <v>0.28499999999999998</v>
          </cell>
        </row>
        <row r="186">
          <cell r="A186">
            <v>44301</v>
          </cell>
          <cell r="B186">
            <v>0.32</v>
          </cell>
        </row>
        <row r="187">
          <cell r="A187">
            <v>44300</v>
          </cell>
          <cell r="B187">
            <v>0.32</v>
          </cell>
        </row>
        <row r="188">
          <cell r="A188">
            <v>44299</v>
          </cell>
          <cell r="B188">
            <v>0.34499999999999997</v>
          </cell>
        </row>
        <row r="189">
          <cell r="A189">
            <v>44298</v>
          </cell>
          <cell r="B189">
            <v>0.26500000000000001</v>
          </cell>
        </row>
        <row r="190">
          <cell r="A190">
            <v>44295</v>
          </cell>
          <cell r="B190">
            <v>0.26</v>
          </cell>
        </row>
        <row r="191">
          <cell r="A191">
            <v>44294</v>
          </cell>
          <cell r="B191">
            <v>0.26</v>
          </cell>
        </row>
        <row r="192">
          <cell r="A192">
            <v>44293</v>
          </cell>
          <cell r="B192">
            <v>0.26500000000000001</v>
          </cell>
        </row>
        <row r="193">
          <cell r="A193">
            <v>44292</v>
          </cell>
          <cell r="B193">
            <v>0.27</v>
          </cell>
        </row>
        <row r="194">
          <cell r="A194">
            <v>44291</v>
          </cell>
          <cell r="B194">
            <v>0.29499999999999998</v>
          </cell>
        </row>
        <row r="195">
          <cell r="A195">
            <v>44287</v>
          </cell>
          <cell r="B195">
            <v>0.375</v>
          </cell>
        </row>
        <row r="196">
          <cell r="A196">
            <v>44286</v>
          </cell>
          <cell r="B196">
            <v>0.40500000000000003</v>
          </cell>
        </row>
        <row r="197">
          <cell r="A197">
            <v>44285</v>
          </cell>
          <cell r="B197">
            <v>0.38</v>
          </cell>
        </row>
        <row r="198">
          <cell r="A198">
            <v>44284</v>
          </cell>
          <cell r="B198">
            <v>0.4</v>
          </cell>
        </row>
        <row r="199">
          <cell r="A199">
            <v>44281</v>
          </cell>
          <cell r="B199">
            <v>0.39</v>
          </cell>
        </row>
        <row r="200">
          <cell r="A200">
            <v>44280</v>
          </cell>
          <cell r="B200">
            <v>0.39</v>
          </cell>
        </row>
        <row r="201">
          <cell r="A201">
            <v>44279</v>
          </cell>
          <cell r="B201">
            <v>0.4</v>
          </cell>
        </row>
        <row r="202">
          <cell r="A202">
            <v>44278</v>
          </cell>
          <cell r="B202">
            <v>0.43</v>
          </cell>
        </row>
        <row r="203">
          <cell r="A203">
            <v>44277</v>
          </cell>
          <cell r="B203">
            <v>0.47</v>
          </cell>
        </row>
        <row r="204">
          <cell r="A204">
            <v>44274</v>
          </cell>
          <cell r="B204">
            <v>0.495</v>
          </cell>
        </row>
        <row r="205">
          <cell r="A205">
            <v>44273</v>
          </cell>
          <cell r="B205">
            <v>0.5</v>
          </cell>
        </row>
        <row r="206">
          <cell r="A206">
            <v>44272</v>
          </cell>
          <cell r="B206">
            <v>0.495</v>
          </cell>
        </row>
        <row r="207">
          <cell r="A207">
            <v>44271</v>
          </cell>
          <cell r="B207">
            <v>0.44</v>
          </cell>
        </row>
        <row r="208">
          <cell r="A208">
            <v>44270</v>
          </cell>
          <cell r="B208">
            <v>0.45500000000000002</v>
          </cell>
        </row>
        <row r="209">
          <cell r="A209">
            <v>44267</v>
          </cell>
          <cell r="B209">
            <v>0.46500000000000002</v>
          </cell>
        </row>
        <row r="210">
          <cell r="A210">
            <v>44266</v>
          </cell>
          <cell r="B210">
            <v>0.48499999999999999</v>
          </cell>
        </row>
        <row r="211">
          <cell r="A211">
            <v>44265</v>
          </cell>
          <cell r="B211">
            <v>0.51</v>
          </cell>
        </row>
        <row r="212">
          <cell r="A212">
            <v>44264</v>
          </cell>
          <cell r="B212">
            <v>0.53</v>
          </cell>
        </row>
        <row r="213">
          <cell r="A213">
            <v>44263</v>
          </cell>
          <cell r="B213">
            <v>0.435</v>
          </cell>
        </row>
        <row r="214">
          <cell r="A214">
            <v>44260</v>
          </cell>
          <cell r="B214">
            <v>0.39</v>
          </cell>
        </row>
        <row r="215">
          <cell r="A215">
            <v>44259</v>
          </cell>
          <cell r="B215">
            <v>0.39</v>
          </cell>
        </row>
        <row r="216">
          <cell r="A216">
            <v>44258</v>
          </cell>
          <cell r="B216">
            <v>0.46</v>
          </cell>
        </row>
        <row r="217">
          <cell r="A217">
            <v>44257</v>
          </cell>
          <cell r="B217">
            <v>0.54</v>
          </cell>
        </row>
        <row r="218">
          <cell r="A218">
            <v>44256</v>
          </cell>
          <cell r="B218">
            <v>0.56999999999999995</v>
          </cell>
        </row>
        <row r="219">
          <cell r="A219">
            <v>44253</v>
          </cell>
          <cell r="B219">
            <v>0.45500000000000002</v>
          </cell>
        </row>
        <row r="220">
          <cell r="A220">
            <v>44252</v>
          </cell>
          <cell r="B220">
            <v>0.49</v>
          </cell>
        </row>
        <row r="221">
          <cell r="A221">
            <v>44251</v>
          </cell>
          <cell r="B221">
            <v>0.55000000000000004</v>
          </cell>
        </row>
        <row r="222">
          <cell r="A222">
            <v>44250</v>
          </cell>
          <cell r="B222">
            <v>0.495</v>
          </cell>
        </row>
        <row r="223">
          <cell r="A223">
            <v>44249</v>
          </cell>
          <cell r="B223">
            <v>0.62</v>
          </cell>
        </row>
        <row r="224">
          <cell r="A224">
            <v>44246</v>
          </cell>
          <cell r="B224">
            <v>0.7</v>
          </cell>
        </row>
        <row r="225">
          <cell r="A225">
            <v>44245</v>
          </cell>
          <cell r="B225">
            <v>0.53</v>
          </cell>
        </row>
        <row r="226">
          <cell r="A226">
            <v>44244</v>
          </cell>
          <cell r="B226">
            <v>0.73</v>
          </cell>
        </row>
        <row r="227">
          <cell r="A227">
            <v>44243</v>
          </cell>
          <cell r="B227">
            <v>0.37</v>
          </cell>
        </row>
        <row r="228">
          <cell r="A228">
            <v>44239</v>
          </cell>
          <cell r="B228">
            <v>0.31</v>
          </cell>
        </row>
        <row r="229">
          <cell r="A229">
            <v>44238</v>
          </cell>
          <cell r="B229">
            <v>0.32</v>
          </cell>
        </row>
        <row r="230">
          <cell r="A230">
            <v>44237</v>
          </cell>
          <cell r="B230">
            <v>0.3</v>
          </cell>
        </row>
        <row r="231">
          <cell r="A231">
            <v>44236</v>
          </cell>
          <cell r="B231">
            <v>0.3</v>
          </cell>
        </row>
        <row r="232">
          <cell r="A232">
            <v>44235</v>
          </cell>
          <cell r="B232">
            <v>0.315</v>
          </cell>
        </row>
        <row r="233">
          <cell r="A233">
            <v>44232</v>
          </cell>
          <cell r="B233">
            <v>0.28999999999999998</v>
          </cell>
        </row>
        <row r="234">
          <cell r="A234">
            <v>44231</v>
          </cell>
          <cell r="B234">
            <v>0.29499999999999998</v>
          </cell>
        </row>
        <row r="235">
          <cell r="A235">
            <v>44230</v>
          </cell>
          <cell r="B235">
            <v>0.31</v>
          </cell>
        </row>
        <row r="236">
          <cell r="A236">
            <v>44229</v>
          </cell>
          <cell r="B236">
            <v>0.31</v>
          </cell>
        </row>
        <row r="237">
          <cell r="A237">
            <v>44228</v>
          </cell>
          <cell r="B237">
            <v>0.3</v>
          </cell>
        </row>
        <row r="238">
          <cell r="A238">
            <v>44225</v>
          </cell>
          <cell r="B238">
            <v>0.28499999999999998</v>
          </cell>
        </row>
        <row r="239">
          <cell r="A239">
            <v>44224</v>
          </cell>
          <cell r="B239">
            <v>0.3</v>
          </cell>
        </row>
        <row r="240">
          <cell r="A240">
            <v>44223</v>
          </cell>
          <cell r="B240">
            <v>0.25</v>
          </cell>
        </row>
        <row r="241">
          <cell r="A241">
            <v>44222</v>
          </cell>
          <cell r="B241">
            <v>0.28999999999999998</v>
          </cell>
        </row>
        <row r="242">
          <cell r="A242">
            <v>44221</v>
          </cell>
          <cell r="B242">
            <v>0.3</v>
          </cell>
        </row>
        <row r="243">
          <cell r="A243">
            <v>44218</v>
          </cell>
          <cell r="B243">
            <v>0.315</v>
          </cell>
        </row>
        <row r="244">
          <cell r="A244">
            <v>44217</v>
          </cell>
          <cell r="B244">
            <v>0.27</v>
          </cell>
        </row>
        <row r="245">
          <cell r="A245">
            <v>44216</v>
          </cell>
          <cell r="B245">
            <v>0.31</v>
          </cell>
        </row>
        <row r="246">
          <cell r="A246">
            <v>44215</v>
          </cell>
          <cell r="B246">
            <v>0.36</v>
          </cell>
        </row>
        <row r="247">
          <cell r="A247">
            <v>44214</v>
          </cell>
          <cell r="B247">
            <v>0.375</v>
          </cell>
        </row>
        <row r="248">
          <cell r="A248">
            <v>44211</v>
          </cell>
          <cell r="B248">
            <v>0.32</v>
          </cell>
        </row>
        <row r="249">
          <cell r="A249">
            <v>44210</v>
          </cell>
          <cell r="B249">
            <v>0.34499999999999997</v>
          </cell>
        </row>
        <row r="250">
          <cell r="A250">
            <v>44209</v>
          </cell>
          <cell r="B250">
            <v>0.315</v>
          </cell>
        </row>
        <row r="251">
          <cell r="A251">
            <v>44208</v>
          </cell>
          <cell r="B251">
            <v>0.315</v>
          </cell>
        </row>
        <row r="252">
          <cell r="A252">
            <v>44207</v>
          </cell>
          <cell r="B252">
            <v>0.28999999999999998</v>
          </cell>
        </row>
        <row r="253">
          <cell r="A253">
            <v>44204</v>
          </cell>
          <cell r="B253">
            <v>0.35</v>
          </cell>
        </row>
        <row r="254">
          <cell r="A254">
            <v>44203</v>
          </cell>
          <cell r="B254">
            <v>0.36</v>
          </cell>
        </row>
        <row r="255">
          <cell r="A255">
            <v>44202</v>
          </cell>
          <cell r="B255">
            <v>0.23</v>
          </cell>
        </row>
        <row r="256">
          <cell r="A256">
            <v>44201</v>
          </cell>
          <cell r="B256">
            <v>0.24</v>
          </cell>
        </row>
        <row r="257">
          <cell r="A257">
            <v>44200</v>
          </cell>
          <cell r="B257">
            <v>0.245</v>
          </cell>
        </row>
        <row r="258">
          <cell r="A258">
            <v>44196</v>
          </cell>
          <cell r="B258">
            <v>0.21</v>
          </cell>
        </row>
        <row r="259">
          <cell r="A259">
            <v>44195</v>
          </cell>
          <cell r="B259">
            <v>0.2</v>
          </cell>
        </row>
        <row r="260">
          <cell r="A260">
            <v>44194</v>
          </cell>
          <cell r="B260">
            <v>0.2</v>
          </cell>
        </row>
        <row r="261">
          <cell r="A261">
            <v>44189</v>
          </cell>
          <cell r="B261">
            <v>0.19500000000000001</v>
          </cell>
        </row>
        <row r="262">
          <cell r="A262">
            <v>44188</v>
          </cell>
          <cell r="B262">
            <v>0.21</v>
          </cell>
        </row>
        <row r="263">
          <cell r="A263">
            <v>44187</v>
          </cell>
          <cell r="B263">
            <v>0.28000000000000003</v>
          </cell>
        </row>
        <row r="264">
          <cell r="A264">
            <v>44186</v>
          </cell>
          <cell r="B264">
            <v>0.155</v>
          </cell>
        </row>
        <row r="265">
          <cell r="A265">
            <v>44183</v>
          </cell>
          <cell r="B265">
            <v>0.16500000000000001</v>
          </cell>
        </row>
        <row r="266">
          <cell r="A266">
            <v>44182</v>
          </cell>
          <cell r="B266">
            <v>0.16500000000000001</v>
          </cell>
        </row>
        <row r="267">
          <cell r="A267">
            <v>44181</v>
          </cell>
          <cell r="B267">
            <v>0.155</v>
          </cell>
        </row>
        <row r="268">
          <cell r="A268">
            <v>44180</v>
          </cell>
          <cell r="B268">
            <v>0.18</v>
          </cell>
        </row>
        <row r="269">
          <cell r="A269">
            <v>44179</v>
          </cell>
          <cell r="B269">
            <v>0.13500000000000001</v>
          </cell>
        </row>
        <row r="270">
          <cell r="A270">
            <v>44176</v>
          </cell>
          <cell r="B270">
            <v>0.13</v>
          </cell>
        </row>
        <row r="271">
          <cell r="A271">
            <v>44175</v>
          </cell>
          <cell r="B271">
            <v>0.14499999999999999</v>
          </cell>
        </row>
        <row r="272">
          <cell r="A272">
            <v>44174</v>
          </cell>
          <cell r="B272">
            <v>0.14499999999999999</v>
          </cell>
        </row>
        <row r="273">
          <cell r="A273">
            <v>44173</v>
          </cell>
          <cell r="B273">
            <v>0.13500000000000001</v>
          </cell>
        </row>
        <row r="274">
          <cell r="A274">
            <v>44172</v>
          </cell>
          <cell r="B274">
            <v>0.15</v>
          </cell>
        </row>
        <row r="275">
          <cell r="A275">
            <v>44169</v>
          </cell>
          <cell r="B275">
            <v>0.16</v>
          </cell>
        </row>
        <row r="276">
          <cell r="A276">
            <v>44168</v>
          </cell>
          <cell r="B276">
            <v>0.17</v>
          </cell>
        </row>
        <row r="277">
          <cell r="A277">
            <v>44167</v>
          </cell>
          <cell r="B277">
            <v>0.155</v>
          </cell>
        </row>
        <row r="278">
          <cell r="A278">
            <v>44166</v>
          </cell>
          <cell r="B278">
            <v>0.16500000000000001</v>
          </cell>
        </row>
        <row r="279">
          <cell r="A279">
            <v>44165</v>
          </cell>
          <cell r="B279">
            <v>0.19</v>
          </cell>
        </row>
        <row r="280">
          <cell r="A280">
            <v>44162</v>
          </cell>
          <cell r="B280">
            <v>0.13500000000000001</v>
          </cell>
        </row>
        <row r="281">
          <cell r="A281">
            <v>44161</v>
          </cell>
          <cell r="B281">
            <v>0.16500000000000001</v>
          </cell>
        </row>
        <row r="282">
          <cell r="A282">
            <v>44160</v>
          </cell>
          <cell r="B282">
            <v>0.19500000000000001</v>
          </cell>
        </row>
        <row r="283">
          <cell r="A283">
            <v>44159</v>
          </cell>
          <cell r="B283">
            <v>6.5000000000000002E-2</v>
          </cell>
        </row>
        <row r="284">
          <cell r="A284">
            <v>44158</v>
          </cell>
          <cell r="B284">
            <v>7.4999999999999997E-2</v>
          </cell>
        </row>
        <row r="285">
          <cell r="A285">
            <v>44155</v>
          </cell>
          <cell r="B285">
            <v>7.0000000000000007E-2</v>
          </cell>
        </row>
        <row r="286">
          <cell r="A286">
            <v>44154</v>
          </cell>
          <cell r="B286">
            <v>0.05</v>
          </cell>
        </row>
        <row r="287">
          <cell r="A287">
            <v>44153</v>
          </cell>
          <cell r="B287">
            <v>0.05</v>
          </cell>
        </row>
        <row r="288">
          <cell r="A288">
            <v>44152</v>
          </cell>
          <cell r="B288">
            <v>0.05</v>
          </cell>
        </row>
        <row r="289">
          <cell r="A289">
            <v>44151</v>
          </cell>
          <cell r="B289">
            <v>4.4999999999999998E-2</v>
          </cell>
        </row>
        <row r="290">
          <cell r="A290">
            <v>44148</v>
          </cell>
          <cell r="B290">
            <v>0.04</v>
          </cell>
        </row>
        <row r="291">
          <cell r="A291">
            <v>44147</v>
          </cell>
          <cell r="B291">
            <v>0.04</v>
          </cell>
        </row>
        <row r="292">
          <cell r="A292">
            <v>44146</v>
          </cell>
          <cell r="B292">
            <v>0.04</v>
          </cell>
        </row>
        <row r="293">
          <cell r="A293">
            <v>44145</v>
          </cell>
          <cell r="B293">
            <v>4.4999999999999998E-2</v>
          </cell>
        </row>
        <row r="294">
          <cell r="A294">
            <v>44144</v>
          </cell>
          <cell r="B294">
            <v>4.4999999999999998E-2</v>
          </cell>
        </row>
        <row r="295">
          <cell r="A295">
            <v>44141</v>
          </cell>
          <cell r="B295">
            <v>0.05</v>
          </cell>
        </row>
        <row r="296">
          <cell r="A296">
            <v>44140</v>
          </cell>
          <cell r="B296">
            <v>0.05</v>
          </cell>
        </row>
        <row r="297">
          <cell r="A297">
            <v>44139</v>
          </cell>
          <cell r="B297">
            <v>4.4999999999999998E-2</v>
          </cell>
        </row>
        <row r="298">
          <cell r="A298">
            <v>44138</v>
          </cell>
          <cell r="B298">
            <v>5.5E-2</v>
          </cell>
        </row>
        <row r="299">
          <cell r="A299">
            <v>44137</v>
          </cell>
          <cell r="B299">
            <v>0.05</v>
          </cell>
        </row>
        <row r="300">
          <cell r="A300">
            <v>44134</v>
          </cell>
          <cell r="B300">
            <v>5.5E-2</v>
          </cell>
        </row>
        <row r="301">
          <cell r="A301">
            <v>44133</v>
          </cell>
          <cell r="B301">
            <v>5.5E-2</v>
          </cell>
        </row>
        <row r="302">
          <cell r="A302">
            <v>44132</v>
          </cell>
          <cell r="B302">
            <v>0.05</v>
          </cell>
        </row>
        <row r="303">
          <cell r="A303">
            <v>44131</v>
          </cell>
          <cell r="B303">
            <v>5.5E-2</v>
          </cell>
        </row>
        <row r="304">
          <cell r="A304">
            <v>44130</v>
          </cell>
          <cell r="B304">
            <v>0.06</v>
          </cell>
        </row>
        <row r="305">
          <cell r="A305">
            <v>44127</v>
          </cell>
          <cell r="B305">
            <v>0.05</v>
          </cell>
        </row>
        <row r="306">
          <cell r="A306">
            <v>44126</v>
          </cell>
          <cell r="B306">
            <v>5.5E-2</v>
          </cell>
        </row>
        <row r="307">
          <cell r="A307">
            <v>44125</v>
          </cell>
          <cell r="B307">
            <v>0.05</v>
          </cell>
        </row>
        <row r="308">
          <cell r="A308">
            <v>44124</v>
          </cell>
          <cell r="B308">
            <v>0.05</v>
          </cell>
        </row>
        <row r="309">
          <cell r="A309">
            <v>44123</v>
          </cell>
          <cell r="B309">
            <v>0.05</v>
          </cell>
        </row>
        <row r="310">
          <cell r="A310">
            <v>44120</v>
          </cell>
          <cell r="B310">
            <v>4.4999999999999998E-2</v>
          </cell>
        </row>
        <row r="311">
          <cell r="A311">
            <v>44119</v>
          </cell>
          <cell r="B311">
            <v>0.04</v>
          </cell>
        </row>
        <row r="312">
          <cell r="A312">
            <v>44118</v>
          </cell>
          <cell r="B312">
            <v>4.4999999999999998E-2</v>
          </cell>
        </row>
        <row r="313">
          <cell r="A313">
            <v>44117</v>
          </cell>
          <cell r="B313">
            <v>4.4999999999999998E-2</v>
          </cell>
        </row>
        <row r="314">
          <cell r="A314">
            <v>44113</v>
          </cell>
          <cell r="B314">
            <v>4.4999999999999998E-2</v>
          </cell>
        </row>
        <row r="315">
          <cell r="A315">
            <v>44112</v>
          </cell>
          <cell r="B315">
            <v>4.4999999999999998E-2</v>
          </cell>
        </row>
        <row r="316">
          <cell r="A316">
            <v>44111</v>
          </cell>
          <cell r="B316">
            <v>0.04</v>
          </cell>
        </row>
        <row r="317">
          <cell r="A317">
            <v>44110</v>
          </cell>
          <cell r="B317">
            <v>0.04</v>
          </cell>
        </row>
        <row r="318">
          <cell r="A318">
            <v>44109</v>
          </cell>
          <cell r="B318">
            <v>4.4999999999999998E-2</v>
          </cell>
        </row>
        <row r="319">
          <cell r="A319">
            <v>44106</v>
          </cell>
          <cell r="B319">
            <v>4.4999999999999998E-2</v>
          </cell>
        </row>
        <row r="320">
          <cell r="A320">
            <v>44105</v>
          </cell>
          <cell r="B320">
            <v>4.4999999999999998E-2</v>
          </cell>
        </row>
        <row r="321">
          <cell r="A321">
            <v>44104</v>
          </cell>
          <cell r="B321">
            <v>4.4999999999999998E-2</v>
          </cell>
        </row>
        <row r="322">
          <cell r="A322">
            <v>44103</v>
          </cell>
          <cell r="B322">
            <v>0.05</v>
          </cell>
        </row>
        <row r="323">
          <cell r="A323">
            <v>44102</v>
          </cell>
          <cell r="B323">
            <v>4.4999999999999998E-2</v>
          </cell>
        </row>
        <row r="324">
          <cell r="A324">
            <v>44099</v>
          </cell>
          <cell r="B324">
            <v>0.05</v>
          </cell>
        </row>
        <row r="325">
          <cell r="A325">
            <v>44098</v>
          </cell>
          <cell r="B325">
            <v>0.05</v>
          </cell>
        </row>
        <row r="326">
          <cell r="A326">
            <v>44097</v>
          </cell>
          <cell r="B326">
            <v>0.05</v>
          </cell>
        </row>
        <row r="327">
          <cell r="A327">
            <v>44096</v>
          </cell>
          <cell r="B327">
            <v>4.4999999999999998E-2</v>
          </cell>
        </row>
        <row r="328">
          <cell r="A328">
            <v>44095</v>
          </cell>
          <cell r="B328">
            <v>0.05</v>
          </cell>
        </row>
        <row r="329">
          <cell r="A329">
            <v>44092</v>
          </cell>
          <cell r="B329">
            <v>0.05</v>
          </cell>
        </row>
        <row r="330">
          <cell r="A330">
            <v>44091</v>
          </cell>
          <cell r="B330">
            <v>0.05</v>
          </cell>
        </row>
        <row r="331">
          <cell r="A331">
            <v>44090</v>
          </cell>
          <cell r="B331">
            <v>5.5E-2</v>
          </cell>
        </row>
        <row r="332">
          <cell r="A332">
            <v>44089</v>
          </cell>
          <cell r="B332">
            <v>5.5E-2</v>
          </cell>
        </row>
        <row r="333">
          <cell r="A333">
            <v>44088</v>
          </cell>
          <cell r="B333">
            <v>0.05</v>
          </cell>
        </row>
        <row r="334">
          <cell r="A334">
            <v>44085</v>
          </cell>
          <cell r="B334">
            <v>0.05</v>
          </cell>
        </row>
        <row r="335">
          <cell r="A335">
            <v>44084</v>
          </cell>
          <cell r="B335">
            <v>5.5E-2</v>
          </cell>
        </row>
        <row r="336">
          <cell r="A336">
            <v>44083</v>
          </cell>
          <cell r="B336">
            <v>5.5E-2</v>
          </cell>
        </row>
        <row r="337">
          <cell r="A337">
            <v>44082</v>
          </cell>
          <cell r="B337">
            <v>5.5E-2</v>
          </cell>
        </row>
        <row r="338">
          <cell r="A338">
            <v>44078</v>
          </cell>
          <cell r="B338">
            <v>5.5E-2</v>
          </cell>
        </row>
        <row r="339">
          <cell r="A339">
            <v>44077</v>
          </cell>
          <cell r="B339">
            <v>5.5E-2</v>
          </cell>
        </row>
        <row r="340">
          <cell r="A340">
            <v>44076</v>
          </cell>
          <cell r="B340">
            <v>5.5E-2</v>
          </cell>
        </row>
        <row r="341">
          <cell r="A341">
            <v>44075</v>
          </cell>
          <cell r="B341">
            <v>6.5000000000000002E-2</v>
          </cell>
        </row>
        <row r="342">
          <cell r="A342">
            <v>44074</v>
          </cell>
          <cell r="B342">
            <v>6.5000000000000002E-2</v>
          </cell>
        </row>
        <row r="343">
          <cell r="A343">
            <v>44071</v>
          </cell>
          <cell r="B343">
            <v>6.5000000000000002E-2</v>
          </cell>
        </row>
        <row r="344">
          <cell r="A344">
            <v>44070</v>
          </cell>
          <cell r="B344">
            <v>0.06</v>
          </cell>
        </row>
        <row r="345">
          <cell r="A345">
            <v>44069</v>
          </cell>
          <cell r="B345">
            <v>6.5000000000000002E-2</v>
          </cell>
        </row>
        <row r="346">
          <cell r="A346">
            <v>44068</v>
          </cell>
          <cell r="B346">
            <v>6.5000000000000002E-2</v>
          </cell>
        </row>
        <row r="347">
          <cell r="A347">
            <v>44067</v>
          </cell>
          <cell r="B347">
            <v>7.0000000000000007E-2</v>
          </cell>
        </row>
        <row r="348">
          <cell r="A348">
            <v>44064</v>
          </cell>
          <cell r="B348">
            <v>6.5000000000000002E-2</v>
          </cell>
        </row>
        <row r="349">
          <cell r="A349">
            <v>44063</v>
          </cell>
          <cell r="B349">
            <v>0.06</v>
          </cell>
        </row>
        <row r="350">
          <cell r="A350">
            <v>44062</v>
          </cell>
          <cell r="B350">
            <v>6.5000000000000002E-2</v>
          </cell>
        </row>
        <row r="351">
          <cell r="A351">
            <v>44061</v>
          </cell>
          <cell r="B351">
            <v>7.0000000000000007E-2</v>
          </cell>
        </row>
        <row r="352">
          <cell r="A352">
            <v>44060</v>
          </cell>
          <cell r="B352">
            <v>7.0000000000000007E-2</v>
          </cell>
        </row>
        <row r="353">
          <cell r="A353">
            <v>44057</v>
          </cell>
          <cell r="B353">
            <v>7.0000000000000007E-2</v>
          </cell>
        </row>
        <row r="354">
          <cell r="A354">
            <v>44056</v>
          </cell>
          <cell r="B354">
            <v>7.0000000000000007E-2</v>
          </cell>
        </row>
        <row r="355">
          <cell r="A355">
            <v>44055</v>
          </cell>
          <cell r="B355">
            <v>7.4999999999999997E-2</v>
          </cell>
        </row>
        <row r="356">
          <cell r="A356">
            <v>44054</v>
          </cell>
          <cell r="B356">
            <v>7.0000000000000007E-2</v>
          </cell>
        </row>
        <row r="357">
          <cell r="A357">
            <v>44053</v>
          </cell>
          <cell r="B357">
            <v>7.0000000000000007E-2</v>
          </cell>
        </row>
        <row r="358">
          <cell r="A358">
            <v>44050</v>
          </cell>
          <cell r="B358">
            <v>7.0000000000000007E-2</v>
          </cell>
        </row>
        <row r="359">
          <cell r="A359">
            <v>44049</v>
          </cell>
          <cell r="B359">
            <v>6.5000000000000002E-2</v>
          </cell>
        </row>
        <row r="360">
          <cell r="A360">
            <v>44048</v>
          </cell>
          <cell r="B360">
            <v>6.5000000000000002E-2</v>
          </cell>
        </row>
        <row r="361">
          <cell r="A361">
            <v>44047</v>
          </cell>
          <cell r="B361">
            <v>0.06</v>
          </cell>
        </row>
        <row r="362">
          <cell r="A362">
            <v>44043</v>
          </cell>
          <cell r="B362">
            <v>0.06</v>
          </cell>
        </row>
        <row r="363">
          <cell r="A363">
            <v>44042</v>
          </cell>
          <cell r="B363">
            <v>5.5E-2</v>
          </cell>
        </row>
        <row r="364">
          <cell r="A364">
            <v>44041</v>
          </cell>
          <cell r="B364">
            <v>5.5E-2</v>
          </cell>
        </row>
        <row r="365">
          <cell r="A365">
            <v>44040</v>
          </cell>
          <cell r="B365">
            <v>5.5E-2</v>
          </cell>
        </row>
        <row r="366">
          <cell r="A366">
            <v>44039</v>
          </cell>
          <cell r="B366">
            <v>0.06</v>
          </cell>
        </row>
        <row r="367">
          <cell r="A367">
            <v>44036</v>
          </cell>
          <cell r="B367">
            <v>5.5E-2</v>
          </cell>
        </row>
        <row r="368">
          <cell r="A368">
            <v>44035</v>
          </cell>
          <cell r="B368">
            <v>0.06</v>
          </cell>
        </row>
        <row r="369">
          <cell r="A369">
            <v>44034</v>
          </cell>
          <cell r="B369">
            <v>6.5000000000000002E-2</v>
          </cell>
        </row>
        <row r="370">
          <cell r="A370">
            <v>44033</v>
          </cell>
          <cell r="B370">
            <v>6.5000000000000002E-2</v>
          </cell>
        </row>
        <row r="371">
          <cell r="A371">
            <v>44032</v>
          </cell>
          <cell r="B371">
            <v>0.06</v>
          </cell>
        </row>
        <row r="372">
          <cell r="A372">
            <v>44029</v>
          </cell>
          <cell r="B372">
            <v>6.5000000000000002E-2</v>
          </cell>
        </row>
        <row r="373">
          <cell r="A373">
            <v>44028</v>
          </cell>
          <cell r="B373">
            <v>6.5000000000000002E-2</v>
          </cell>
        </row>
        <row r="374">
          <cell r="A374">
            <v>44027</v>
          </cell>
          <cell r="B374">
            <v>0.06</v>
          </cell>
        </row>
        <row r="375">
          <cell r="A375">
            <v>44026</v>
          </cell>
          <cell r="B375">
            <v>6.5000000000000002E-2</v>
          </cell>
        </row>
        <row r="376">
          <cell r="A376">
            <v>44025</v>
          </cell>
          <cell r="B376">
            <v>7.0000000000000007E-2</v>
          </cell>
        </row>
        <row r="377">
          <cell r="A377">
            <v>44022</v>
          </cell>
          <cell r="B377">
            <v>7.0000000000000007E-2</v>
          </cell>
        </row>
        <row r="378">
          <cell r="A378">
            <v>44021</v>
          </cell>
          <cell r="B378">
            <v>7.0000000000000007E-2</v>
          </cell>
        </row>
        <row r="379">
          <cell r="A379">
            <v>44020</v>
          </cell>
          <cell r="B379">
            <v>7.4999999999999997E-2</v>
          </cell>
        </row>
        <row r="380">
          <cell r="A380">
            <v>44019</v>
          </cell>
          <cell r="B380">
            <v>7.4999999999999997E-2</v>
          </cell>
        </row>
        <row r="381">
          <cell r="A381">
            <v>44018</v>
          </cell>
          <cell r="B381">
            <v>7.4999999999999997E-2</v>
          </cell>
        </row>
        <row r="382">
          <cell r="A382">
            <v>44015</v>
          </cell>
          <cell r="B382">
            <v>9.5000000000000001E-2</v>
          </cell>
        </row>
        <row r="383">
          <cell r="A383">
            <v>44014</v>
          </cell>
          <cell r="B383">
            <v>8.5000000000000006E-2</v>
          </cell>
        </row>
        <row r="384">
          <cell r="A384">
            <v>44012</v>
          </cell>
          <cell r="B384">
            <v>0.08</v>
          </cell>
        </row>
        <row r="385">
          <cell r="A385">
            <v>44011</v>
          </cell>
          <cell r="B385">
            <v>9.5000000000000001E-2</v>
          </cell>
        </row>
        <row r="386">
          <cell r="A386">
            <v>44008</v>
          </cell>
          <cell r="B386">
            <v>0.08</v>
          </cell>
        </row>
        <row r="387">
          <cell r="A387">
            <v>44007</v>
          </cell>
          <cell r="B387">
            <v>8.5000000000000006E-2</v>
          </cell>
        </row>
        <row r="388">
          <cell r="A388">
            <v>44006</v>
          </cell>
          <cell r="B388">
            <v>0.1</v>
          </cell>
        </row>
        <row r="389">
          <cell r="A389">
            <v>44005</v>
          </cell>
          <cell r="B389">
            <v>0.1</v>
          </cell>
        </row>
        <row r="390">
          <cell r="A390">
            <v>44004</v>
          </cell>
          <cell r="B390">
            <v>0.15</v>
          </cell>
        </row>
        <row r="391">
          <cell r="A391">
            <v>44001</v>
          </cell>
          <cell r="B391">
            <v>0.1</v>
          </cell>
        </row>
        <row r="392">
          <cell r="A392">
            <v>44000</v>
          </cell>
          <cell r="B392">
            <v>0.15</v>
          </cell>
        </row>
        <row r="393">
          <cell r="A393">
            <v>43999</v>
          </cell>
          <cell r="B393">
            <v>0.15</v>
          </cell>
        </row>
        <row r="394">
          <cell r="A394">
            <v>43998</v>
          </cell>
          <cell r="B394">
            <v>0.15</v>
          </cell>
        </row>
        <row r="395">
          <cell r="A395">
            <v>43997</v>
          </cell>
          <cell r="B395">
            <v>0.15</v>
          </cell>
        </row>
        <row r="396">
          <cell r="A396">
            <v>43994</v>
          </cell>
          <cell r="B396">
            <v>0.15</v>
          </cell>
        </row>
        <row r="397">
          <cell r="A397">
            <v>43993</v>
          </cell>
          <cell r="B397">
            <v>0.1</v>
          </cell>
        </row>
        <row r="398">
          <cell r="A398">
            <v>43992</v>
          </cell>
          <cell r="B398">
            <v>0.1</v>
          </cell>
        </row>
        <row r="399">
          <cell r="A399">
            <v>43991</v>
          </cell>
          <cell r="B399">
            <v>0.1</v>
          </cell>
        </row>
        <row r="400">
          <cell r="A400">
            <v>43990</v>
          </cell>
          <cell r="B400">
            <v>0.1</v>
          </cell>
        </row>
        <row r="401">
          <cell r="A401">
            <v>43987</v>
          </cell>
          <cell r="B401">
            <v>0.1</v>
          </cell>
        </row>
        <row r="402">
          <cell r="A402">
            <v>43986</v>
          </cell>
          <cell r="B402">
            <v>0.1</v>
          </cell>
        </row>
        <row r="403">
          <cell r="A403">
            <v>43985</v>
          </cell>
          <cell r="B403">
            <v>0.1</v>
          </cell>
        </row>
        <row r="404">
          <cell r="A404">
            <v>43984</v>
          </cell>
          <cell r="B404">
            <v>0.15</v>
          </cell>
        </row>
        <row r="405">
          <cell r="A405">
            <v>43983</v>
          </cell>
          <cell r="B405">
            <v>0.15</v>
          </cell>
        </row>
        <row r="406">
          <cell r="A406">
            <v>43980</v>
          </cell>
          <cell r="B406">
            <v>0.15</v>
          </cell>
        </row>
        <row r="407">
          <cell r="A407">
            <v>43979</v>
          </cell>
          <cell r="B407">
            <v>0.15</v>
          </cell>
        </row>
        <row r="408">
          <cell r="A408">
            <v>43978</v>
          </cell>
          <cell r="B408">
            <v>0.15</v>
          </cell>
        </row>
        <row r="409">
          <cell r="A409">
            <v>43977</v>
          </cell>
          <cell r="B409">
            <v>0.15</v>
          </cell>
        </row>
        <row r="410">
          <cell r="A410">
            <v>43976</v>
          </cell>
          <cell r="B410">
            <v>0.15</v>
          </cell>
        </row>
        <row r="411">
          <cell r="A411">
            <v>43973</v>
          </cell>
          <cell r="B411">
            <v>0.15</v>
          </cell>
        </row>
        <row r="412">
          <cell r="A412">
            <v>43972</v>
          </cell>
          <cell r="B412">
            <v>0.15</v>
          </cell>
        </row>
        <row r="413">
          <cell r="A413">
            <v>43971</v>
          </cell>
          <cell r="B413">
            <v>0.15</v>
          </cell>
        </row>
        <row r="414">
          <cell r="A414">
            <v>43970</v>
          </cell>
          <cell r="B414">
            <v>0.15</v>
          </cell>
        </row>
        <row r="415">
          <cell r="A415">
            <v>43966</v>
          </cell>
          <cell r="B415">
            <v>0.15</v>
          </cell>
        </row>
        <row r="416">
          <cell r="A416">
            <v>43965</v>
          </cell>
          <cell r="B416">
            <v>0.2</v>
          </cell>
        </row>
        <row r="417">
          <cell r="A417">
            <v>43964</v>
          </cell>
          <cell r="B417">
            <v>0.2</v>
          </cell>
        </row>
        <row r="418">
          <cell r="A418">
            <v>43963</v>
          </cell>
          <cell r="B418">
            <v>0.15</v>
          </cell>
        </row>
        <row r="419">
          <cell r="A419">
            <v>43962</v>
          </cell>
          <cell r="B419">
            <v>0.15</v>
          </cell>
        </row>
        <row r="420">
          <cell r="A420">
            <v>43959</v>
          </cell>
          <cell r="B420">
            <v>0.2</v>
          </cell>
        </row>
        <row r="421">
          <cell r="A421">
            <v>43958</v>
          </cell>
          <cell r="B421">
            <v>0.15</v>
          </cell>
        </row>
        <row r="422">
          <cell r="A422">
            <v>43957</v>
          </cell>
          <cell r="B422">
            <v>0.15</v>
          </cell>
        </row>
        <row r="423">
          <cell r="A423">
            <v>43956</v>
          </cell>
          <cell r="B423">
            <v>0.15</v>
          </cell>
        </row>
        <row r="424">
          <cell r="A424">
            <v>43955</v>
          </cell>
          <cell r="B424">
            <v>0.2</v>
          </cell>
        </row>
        <row r="425">
          <cell r="A425">
            <v>43952</v>
          </cell>
          <cell r="B425">
            <v>0.25</v>
          </cell>
        </row>
        <row r="426">
          <cell r="A426">
            <v>43951</v>
          </cell>
          <cell r="B426">
            <v>0.2</v>
          </cell>
        </row>
        <row r="427">
          <cell r="A427">
            <v>43950</v>
          </cell>
          <cell r="B427">
            <v>0.2</v>
          </cell>
        </row>
        <row r="428">
          <cell r="A428">
            <v>43949</v>
          </cell>
          <cell r="B428">
            <v>0.25</v>
          </cell>
        </row>
        <row r="429">
          <cell r="A429">
            <v>43948</v>
          </cell>
          <cell r="B429">
            <v>0.2</v>
          </cell>
        </row>
        <row r="430">
          <cell r="A430">
            <v>43945</v>
          </cell>
          <cell r="B430">
            <v>0.2</v>
          </cell>
        </row>
        <row r="431">
          <cell r="A431">
            <v>43944</v>
          </cell>
          <cell r="B431">
            <v>0.2</v>
          </cell>
        </row>
        <row r="432">
          <cell r="A432">
            <v>43943</v>
          </cell>
          <cell r="B432">
            <v>0.25</v>
          </cell>
        </row>
        <row r="433">
          <cell r="A433">
            <v>43942</v>
          </cell>
          <cell r="B433">
            <v>0.3</v>
          </cell>
        </row>
        <row r="434">
          <cell r="A434">
            <v>43941</v>
          </cell>
          <cell r="B434">
            <v>0.3</v>
          </cell>
        </row>
        <row r="435">
          <cell r="A435">
            <v>43938</v>
          </cell>
          <cell r="B435">
            <v>0.25</v>
          </cell>
        </row>
        <row r="436">
          <cell r="A436">
            <v>43937</v>
          </cell>
          <cell r="B436">
            <v>0.3</v>
          </cell>
        </row>
        <row r="437">
          <cell r="A437">
            <v>43936</v>
          </cell>
          <cell r="B437">
            <v>0.25</v>
          </cell>
        </row>
        <row r="438">
          <cell r="A438">
            <v>43935</v>
          </cell>
          <cell r="B438">
            <v>0.25</v>
          </cell>
        </row>
        <row r="439">
          <cell r="A439">
            <v>43934</v>
          </cell>
          <cell r="B439">
            <v>0.25</v>
          </cell>
        </row>
        <row r="440">
          <cell r="A440">
            <v>43930</v>
          </cell>
          <cell r="B440">
            <v>0.25</v>
          </cell>
        </row>
        <row r="441">
          <cell r="A441">
            <v>43929</v>
          </cell>
          <cell r="B441">
            <v>0.2</v>
          </cell>
        </row>
        <row r="442">
          <cell r="A442">
            <v>43928</v>
          </cell>
          <cell r="B442">
            <v>0.25</v>
          </cell>
        </row>
        <row r="443">
          <cell r="A443">
            <v>43927</v>
          </cell>
          <cell r="B443">
            <v>0.25</v>
          </cell>
        </row>
        <row r="444">
          <cell r="A444">
            <v>43924</v>
          </cell>
          <cell r="B444">
            <v>0.2</v>
          </cell>
        </row>
        <row r="445">
          <cell r="A445">
            <v>43923</v>
          </cell>
          <cell r="B445">
            <v>0.15</v>
          </cell>
        </row>
        <row r="446">
          <cell r="A446">
            <v>43922</v>
          </cell>
          <cell r="B446">
            <v>0.15</v>
          </cell>
        </row>
        <row r="447">
          <cell r="A447">
            <v>43921</v>
          </cell>
          <cell r="B447">
            <v>0.2</v>
          </cell>
        </row>
        <row r="448">
          <cell r="A448">
            <v>43920</v>
          </cell>
          <cell r="B448">
            <v>0.15</v>
          </cell>
        </row>
        <row r="449">
          <cell r="A449">
            <v>43917</v>
          </cell>
          <cell r="B449">
            <v>0.15</v>
          </cell>
        </row>
        <row r="450">
          <cell r="A450">
            <v>43916</v>
          </cell>
          <cell r="B450">
            <v>0.15</v>
          </cell>
        </row>
        <row r="451">
          <cell r="A451">
            <v>43915</v>
          </cell>
          <cell r="B451">
            <v>0.1</v>
          </cell>
        </row>
        <row r="452">
          <cell r="A452">
            <v>43914</v>
          </cell>
          <cell r="B452">
            <v>0.15</v>
          </cell>
        </row>
        <row r="453">
          <cell r="A453">
            <v>43913</v>
          </cell>
          <cell r="B453">
            <v>0.15</v>
          </cell>
        </row>
        <row r="454">
          <cell r="A454">
            <v>43910</v>
          </cell>
          <cell r="B454">
            <v>0.15</v>
          </cell>
        </row>
        <row r="455">
          <cell r="A455">
            <v>43909</v>
          </cell>
          <cell r="B455">
            <v>0.1</v>
          </cell>
        </row>
        <row r="456">
          <cell r="A456">
            <v>43908</v>
          </cell>
          <cell r="B456">
            <v>0.1</v>
          </cell>
        </row>
        <row r="457">
          <cell r="A457">
            <v>43907</v>
          </cell>
          <cell r="B457">
            <v>0.15</v>
          </cell>
        </row>
        <row r="458">
          <cell r="A458">
            <v>43906</v>
          </cell>
          <cell r="B458">
            <v>0.15</v>
          </cell>
        </row>
        <row r="459">
          <cell r="A459">
            <v>43903</v>
          </cell>
          <cell r="B459">
            <v>0.15</v>
          </cell>
        </row>
        <row r="460">
          <cell r="A460">
            <v>43902</v>
          </cell>
          <cell r="B460">
            <v>0.15</v>
          </cell>
        </row>
        <row r="461">
          <cell r="A461">
            <v>43901</v>
          </cell>
          <cell r="B461">
            <v>0.15</v>
          </cell>
        </row>
        <row r="462">
          <cell r="A462">
            <v>43900</v>
          </cell>
          <cell r="B462">
            <v>0.15</v>
          </cell>
        </row>
        <row r="463">
          <cell r="A463">
            <v>43899</v>
          </cell>
          <cell r="B463">
            <v>0.15</v>
          </cell>
        </row>
        <row r="464">
          <cell r="A464">
            <v>43896</v>
          </cell>
          <cell r="B464">
            <v>0.2</v>
          </cell>
        </row>
        <row r="465">
          <cell r="A465">
            <v>43895</v>
          </cell>
          <cell r="B465">
            <v>0.25</v>
          </cell>
        </row>
        <row r="466">
          <cell r="A466">
            <v>43894</v>
          </cell>
          <cell r="B466">
            <v>0.2</v>
          </cell>
        </row>
        <row r="467">
          <cell r="A467">
            <v>43893</v>
          </cell>
          <cell r="B467">
            <v>0.2</v>
          </cell>
        </row>
        <row r="468">
          <cell r="A468">
            <v>43892</v>
          </cell>
          <cell r="B468">
            <v>0.2</v>
          </cell>
        </row>
        <row r="469">
          <cell r="A469">
            <v>43889</v>
          </cell>
          <cell r="B469">
            <v>0.2</v>
          </cell>
        </row>
        <row r="470">
          <cell r="A470">
            <v>43888</v>
          </cell>
          <cell r="B470">
            <v>0.2</v>
          </cell>
        </row>
        <row r="471">
          <cell r="A471">
            <v>43887</v>
          </cell>
          <cell r="B471">
            <v>0.2</v>
          </cell>
        </row>
        <row r="472">
          <cell r="A472">
            <v>43886</v>
          </cell>
          <cell r="B472">
            <v>0.2</v>
          </cell>
        </row>
        <row r="473">
          <cell r="A473">
            <v>43885</v>
          </cell>
          <cell r="B473">
            <v>0.2</v>
          </cell>
        </row>
        <row r="474">
          <cell r="A474">
            <v>43882</v>
          </cell>
          <cell r="B474">
            <v>0.2</v>
          </cell>
        </row>
        <row r="475">
          <cell r="A475">
            <v>43881</v>
          </cell>
          <cell r="B475">
            <v>0.25</v>
          </cell>
        </row>
        <row r="476">
          <cell r="A476">
            <v>43880</v>
          </cell>
          <cell r="B476">
            <v>0.25</v>
          </cell>
        </row>
        <row r="477">
          <cell r="A477">
            <v>43879</v>
          </cell>
          <cell r="B477">
            <v>0.2</v>
          </cell>
        </row>
        <row r="478">
          <cell r="A478">
            <v>43875</v>
          </cell>
          <cell r="B478">
            <v>0.2</v>
          </cell>
        </row>
        <row r="479">
          <cell r="A479">
            <v>43874</v>
          </cell>
          <cell r="B479">
            <v>0.2</v>
          </cell>
        </row>
        <row r="480">
          <cell r="A480">
            <v>43873</v>
          </cell>
          <cell r="B480">
            <v>0.25</v>
          </cell>
        </row>
        <row r="481">
          <cell r="A481">
            <v>43872</v>
          </cell>
          <cell r="B481">
            <v>0.2</v>
          </cell>
        </row>
        <row r="482">
          <cell r="A482">
            <v>43871</v>
          </cell>
          <cell r="B482">
            <v>0.25</v>
          </cell>
        </row>
        <row r="483">
          <cell r="A483">
            <v>43868</v>
          </cell>
          <cell r="B483">
            <v>0.25</v>
          </cell>
        </row>
        <row r="484">
          <cell r="A484">
            <v>43867</v>
          </cell>
          <cell r="B484">
            <v>0.25</v>
          </cell>
        </row>
        <row r="485">
          <cell r="A485">
            <v>43866</v>
          </cell>
          <cell r="B485">
            <v>0.25</v>
          </cell>
        </row>
        <row r="486">
          <cell r="A486">
            <v>43865</v>
          </cell>
          <cell r="B486">
            <v>0.25</v>
          </cell>
        </row>
        <row r="487">
          <cell r="A487">
            <v>43864</v>
          </cell>
          <cell r="B487">
            <v>0.25</v>
          </cell>
        </row>
        <row r="488">
          <cell r="A488">
            <v>43861</v>
          </cell>
          <cell r="B488">
            <v>0.25</v>
          </cell>
        </row>
        <row r="489">
          <cell r="A489">
            <v>43860</v>
          </cell>
          <cell r="B489">
            <v>0.2</v>
          </cell>
        </row>
        <row r="490">
          <cell r="A490">
            <v>43859</v>
          </cell>
          <cell r="B490">
            <v>0.25</v>
          </cell>
        </row>
        <row r="491">
          <cell r="A491">
            <v>43858</v>
          </cell>
          <cell r="B491">
            <v>0.3</v>
          </cell>
        </row>
        <row r="492">
          <cell r="A492">
            <v>43857</v>
          </cell>
          <cell r="B492">
            <v>0.3</v>
          </cell>
        </row>
        <row r="493">
          <cell r="A493">
            <v>43854</v>
          </cell>
          <cell r="B493">
            <v>0.25</v>
          </cell>
        </row>
        <row r="494">
          <cell r="A494">
            <v>43853</v>
          </cell>
          <cell r="B494">
            <v>0.3</v>
          </cell>
        </row>
        <row r="495">
          <cell r="A495">
            <v>43852</v>
          </cell>
          <cell r="B495">
            <v>0.25</v>
          </cell>
        </row>
        <row r="496">
          <cell r="A496">
            <v>43851</v>
          </cell>
          <cell r="B496">
            <v>0.2</v>
          </cell>
        </row>
        <row r="497">
          <cell r="A497">
            <v>43850</v>
          </cell>
          <cell r="B497">
            <v>0.2</v>
          </cell>
        </row>
        <row r="498">
          <cell r="A498">
            <v>43847</v>
          </cell>
          <cell r="B498">
            <v>0.2</v>
          </cell>
        </row>
        <row r="499">
          <cell r="A499">
            <v>43846</v>
          </cell>
          <cell r="B499">
            <v>0.25</v>
          </cell>
        </row>
        <row r="500">
          <cell r="A500">
            <v>43845</v>
          </cell>
          <cell r="B500">
            <v>0.2</v>
          </cell>
        </row>
        <row r="501">
          <cell r="A501">
            <v>43844</v>
          </cell>
          <cell r="B501">
            <v>0.15</v>
          </cell>
        </row>
        <row r="502">
          <cell r="A502">
            <v>43843</v>
          </cell>
          <cell r="B502">
            <v>0.15</v>
          </cell>
        </row>
        <row r="503">
          <cell r="A503">
            <v>43840</v>
          </cell>
          <cell r="B503">
            <v>0.15</v>
          </cell>
        </row>
        <row r="504">
          <cell r="A504">
            <v>43839</v>
          </cell>
          <cell r="B504">
            <v>0.2</v>
          </cell>
        </row>
        <row r="505">
          <cell r="A505">
            <v>43838</v>
          </cell>
          <cell r="B505">
            <v>0.2</v>
          </cell>
        </row>
        <row r="506">
          <cell r="A506">
            <v>43837</v>
          </cell>
          <cell r="B506">
            <v>0.2</v>
          </cell>
        </row>
        <row r="507">
          <cell r="A507">
            <v>43836</v>
          </cell>
          <cell r="B507">
            <v>0.2</v>
          </cell>
        </row>
        <row r="508">
          <cell r="A508">
            <v>43833</v>
          </cell>
          <cell r="B508">
            <v>0.15</v>
          </cell>
        </row>
        <row r="509">
          <cell r="A509">
            <v>43832</v>
          </cell>
          <cell r="B509">
            <v>0.2</v>
          </cell>
        </row>
        <row r="510">
          <cell r="A510">
            <v>43830</v>
          </cell>
          <cell r="B510">
            <v>0.2</v>
          </cell>
        </row>
        <row r="511">
          <cell r="A511">
            <v>43829</v>
          </cell>
          <cell r="B511">
            <v>0.2</v>
          </cell>
        </row>
        <row r="512">
          <cell r="A512">
            <v>43826</v>
          </cell>
          <cell r="B512">
            <v>0.15</v>
          </cell>
        </row>
        <row r="513">
          <cell r="A513">
            <v>43823</v>
          </cell>
          <cell r="B513">
            <v>0.2</v>
          </cell>
        </row>
        <row r="514">
          <cell r="A514">
            <v>43822</v>
          </cell>
          <cell r="B514">
            <v>0.2</v>
          </cell>
        </row>
        <row r="515">
          <cell r="A515">
            <v>43819</v>
          </cell>
          <cell r="B515">
            <v>0.2</v>
          </cell>
        </row>
        <row r="516">
          <cell r="A516">
            <v>43818</v>
          </cell>
          <cell r="B516">
            <v>0.2</v>
          </cell>
        </row>
        <row r="517">
          <cell r="A517">
            <v>43817</v>
          </cell>
          <cell r="B517">
            <v>0.2</v>
          </cell>
        </row>
        <row r="518">
          <cell r="A518">
            <v>43816</v>
          </cell>
          <cell r="B518">
            <v>0.2</v>
          </cell>
        </row>
        <row r="519">
          <cell r="A519">
            <v>43815</v>
          </cell>
          <cell r="B519">
            <v>0.25</v>
          </cell>
        </row>
        <row r="520">
          <cell r="A520">
            <v>43812</v>
          </cell>
          <cell r="B520">
            <v>0.2</v>
          </cell>
        </row>
        <row r="521">
          <cell r="A521">
            <v>43811</v>
          </cell>
          <cell r="B521">
            <v>0.2</v>
          </cell>
        </row>
        <row r="522">
          <cell r="A522">
            <v>43810</v>
          </cell>
          <cell r="B522">
            <v>0.2</v>
          </cell>
        </row>
        <row r="523">
          <cell r="A523">
            <v>43809</v>
          </cell>
          <cell r="B523">
            <v>0.2</v>
          </cell>
        </row>
        <row r="524">
          <cell r="A524">
            <v>43808</v>
          </cell>
          <cell r="B524">
            <v>0.2</v>
          </cell>
        </row>
        <row r="525">
          <cell r="A525">
            <v>43805</v>
          </cell>
          <cell r="B525">
            <v>0.2</v>
          </cell>
        </row>
        <row r="526">
          <cell r="A526">
            <v>43804</v>
          </cell>
          <cell r="B526">
            <v>0.2</v>
          </cell>
        </row>
        <row r="527">
          <cell r="A527">
            <v>43803</v>
          </cell>
          <cell r="B527">
            <v>0.2</v>
          </cell>
        </row>
        <row r="528">
          <cell r="A528">
            <v>43802</v>
          </cell>
          <cell r="B528">
            <v>0.15</v>
          </cell>
        </row>
        <row r="529">
          <cell r="A529">
            <v>43801</v>
          </cell>
          <cell r="B529">
            <v>0.15</v>
          </cell>
        </row>
        <row r="530">
          <cell r="A530">
            <v>43798</v>
          </cell>
          <cell r="B530">
            <v>0.15</v>
          </cell>
        </row>
        <row r="531">
          <cell r="A531">
            <v>43797</v>
          </cell>
          <cell r="B531">
            <v>0.2</v>
          </cell>
        </row>
        <row r="532">
          <cell r="A532">
            <v>43796</v>
          </cell>
          <cell r="B532">
            <v>0.2</v>
          </cell>
        </row>
        <row r="533">
          <cell r="A533">
            <v>43795</v>
          </cell>
          <cell r="B533">
            <v>0.2</v>
          </cell>
        </row>
        <row r="534">
          <cell r="A534">
            <v>43794</v>
          </cell>
          <cell r="B534">
            <v>0.2</v>
          </cell>
        </row>
        <row r="535">
          <cell r="A535">
            <v>43791</v>
          </cell>
          <cell r="B535">
            <v>0.25</v>
          </cell>
        </row>
        <row r="536">
          <cell r="A536">
            <v>43790</v>
          </cell>
          <cell r="B536">
            <v>0.25</v>
          </cell>
        </row>
        <row r="537">
          <cell r="A537">
            <v>43789</v>
          </cell>
          <cell r="B537">
            <v>0.2</v>
          </cell>
        </row>
        <row r="538">
          <cell r="A538">
            <v>43788</v>
          </cell>
          <cell r="B538">
            <v>0.25</v>
          </cell>
        </row>
        <row r="539">
          <cell r="A539">
            <v>43787</v>
          </cell>
          <cell r="B539">
            <v>0.25</v>
          </cell>
        </row>
        <row r="540">
          <cell r="A540">
            <v>43784</v>
          </cell>
          <cell r="B540">
            <v>0.25</v>
          </cell>
        </row>
        <row r="541">
          <cell r="A541">
            <v>43783</v>
          </cell>
          <cell r="B541">
            <v>0.25</v>
          </cell>
        </row>
        <row r="542">
          <cell r="A542">
            <v>43782</v>
          </cell>
          <cell r="B542">
            <v>0.25</v>
          </cell>
        </row>
        <row r="543">
          <cell r="A543">
            <v>43781</v>
          </cell>
          <cell r="B543">
            <v>0.25</v>
          </cell>
        </row>
        <row r="544">
          <cell r="A544">
            <v>43780</v>
          </cell>
          <cell r="B544">
            <v>0.25</v>
          </cell>
        </row>
        <row r="545">
          <cell r="A545">
            <v>43777</v>
          </cell>
          <cell r="B545">
            <v>0.25</v>
          </cell>
        </row>
        <row r="546">
          <cell r="A546">
            <v>43776</v>
          </cell>
          <cell r="B546">
            <v>0.25</v>
          </cell>
        </row>
        <row r="547">
          <cell r="A547">
            <v>43775</v>
          </cell>
          <cell r="B547">
            <v>0.25</v>
          </cell>
        </row>
        <row r="548">
          <cell r="A548">
            <v>43774</v>
          </cell>
          <cell r="B548">
            <v>0.25</v>
          </cell>
        </row>
        <row r="549">
          <cell r="A549">
            <v>43773</v>
          </cell>
          <cell r="B549">
            <v>0.25</v>
          </cell>
        </row>
        <row r="550">
          <cell r="A550">
            <v>43770</v>
          </cell>
          <cell r="B550">
            <v>0.25</v>
          </cell>
        </row>
        <row r="551">
          <cell r="A551">
            <v>43769</v>
          </cell>
          <cell r="B551">
            <v>0.3</v>
          </cell>
        </row>
        <row r="552">
          <cell r="A552">
            <v>43768</v>
          </cell>
          <cell r="B552">
            <v>0.25</v>
          </cell>
        </row>
        <row r="553">
          <cell r="A553">
            <v>43767</v>
          </cell>
          <cell r="B553">
            <v>0.25</v>
          </cell>
        </row>
        <row r="554">
          <cell r="A554">
            <v>43766</v>
          </cell>
          <cell r="B554">
            <v>0.3</v>
          </cell>
        </row>
        <row r="555">
          <cell r="A555">
            <v>43763</v>
          </cell>
          <cell r="B555">
            <v>0.25</v>
          </cell>
        </row>
        <row r="556">
          <cell r="A556">
            <v>43762</v>
          </cell>
          <cell r="B556">
            <v>0.3</v>
          </cell>
        </row>
        <row r="557">
          <cell r="A557">
            <v>43761</v>
          </cell>
          <cell r="B557">
            <v>0.3</v>
          </cell>
        </row>
        <row r="558">
          <cell r="A558">
            <v>43760</v>
          </cell>
          <cell r="B558">
            <v>0.3</v>
          </cell>
        </row>
        <row r="559">
          <cell r="A559">
            <v>43759</v>
          </cell>
          <cell r="B559">
            <v>0.25</v>
          </cell>
        </row>
        <row r="560">
          <cell r="A560">
            <v>43756</v>
          </cell>
          <cell r="B560">
            <v>0.25</v>
          </cell>
        </row>
        <row r="561">
          <cell r="A561">
            <v>43755</v>
          </cell>
          <cell r="B561">
            <v>0.25</v>
          </cell>
        </row>
        <row r="562">
          <cell r="A562">
            <v>43754</v>
          </cell>
          <cell r="B562">
            <v>0.25</v>
          </cell>
        </row>
        <row r="563">
          <cell r="A563">
            <v>43753</v>
          </cell>
          <cell r="B563">
            <v>0.25</v>
          </cell>
        </row>
        <row r="564">
          <cell r="A564">
            <v>43749</v>
          </cell>
          <cell r="B564">
            <v>0.3</v>
          </cell>
        </row>
        <row r="565">
          <cell r="A565">
            <v>43748</v>
          </cell>
          <cell r="B565">
            <v>0.3</v>
          </cell>
        </row>
        <row r="566">
          <cell r="A566">
            <v>43747</v>
          </cell>
          <cell r="B566">
            <v>0.3</v>
          </cell>
        </row>
        <row r="567">
          <cell r="A567">
            <v>43746</v>
          </cell>
          <cell r="B567">
            <v>0.25</v>
          </cell>
        </row>
        <row r="568">
          <cell r="A568">
            <v>43745</v>
          </cell>
          <cell r="B568">
            <v>0.3</v>
          </cell>
        </row>
        <row r="569">
          <cell r="A569">
            <v>43742</v>
          </cell>
          <cell r="B569">
            <v>0.3</v>
          </cell>
        </row>
        <row r="570">
          <cell r="A570">
            <v>43741</v>
          </cell>
          <cell r="B570">
            <v>0.3</v>
          </cell>
        </row>
        <row r="571">
          <cell r="A571">
            <v>43740</v>
          </cell>
          <cell r="B571">
            <v>0.3</v>
          </cell>
        </row>
        <row r="572">
          <cell r="A572">
            <v>43739</v>
          </cell>
          <cell r="B572">
            <v>0.35</v>
          </cell>
        </row>
        <row r="573">
          <cell r="A573">
            <v>43738</v>
          </cell>
          <cell r="B573">
            <v>0.35</v>
          </cell>
        </row>
        <row r="574">
          <cell r="A574">
            <v>43735</v>
          </cell>
          <cell r="B574">
            <v>0.3</v>
          </cell>
        </row>
        <row r="575">
          <cell r="A575">
            <v>43734</v>
          </cell>
          <cell r="B575">
            <v>0.3</v>
          </cell>
        </row>
        <row r="576">
          <cell r="A576">
            <v>43733</v>
          </cell>
          <cell r="B576">
            <v>0.3</v>
          </cell>
        </row>
        <row r="577">
          <cell r="A577">
            <v>43732</v>
          </cell>
          <cell r="B577">
            <v>0.35</v>
          </cell>
        </row>
        <row r="578">
          <cell r="A578">
            <v>43731</v>
          </cell>
          <cell r="B578">
            <v>0.4</v>
          </cell>
        </row>
        <row r="579">
          <cell r="A579">
            <v>43728</v>
          </cell>
          <cell r="B579">
            <v>0.4</v>
          </cell>
        </row>
        <row r="580">
          <cell r="A580">
            <v>43727</v>
          </cell>
          <cell r="B580">
            <v>0.4</v>
          </cell>
        </row>
        <row r="581">
          <cell r="A581">
            <v>43726</v>
          </cell>
          <cell r="B581">
            <v>0.4</v>
          </cell>
        </row>
        <row r="582">
          <cell r="A582">
            <v>43725</v>
          </cell>
          <cell r="B582">
            <v>0.4</v>
          </cell>
        </row>
        <row r="583">
          <cell r="A583">
            <v>43724</v>
          </cell>
          <cell r="B583">
            <v>0.4</v>
          </cell>
        </row>
        <row r="584">
          <cell r="A584">
            <v>43721</v>
          </cell>
          <cell r="B584">
            <v>0.4</v>
          </cell>
        </row>
        <row r="585">
          <cell r="A585">
            <v>43720</v>
          </cell>
          <cell r="B585">
            <v>0.4</v>
          </cell>
        </row>
        <row r="586">
          <cell r="A586">
            <v>43719</v>
          </cell>
          <cell r="B586">
            <v>0.4</v>
          </cell>
        </row>
        <row r="587">
          <cell r="A587">
            <v>43718</v>
          </cell>
          <cell r="B587">
            <v>0.4</v>
          </cell>
        </row>
        <row r="588">
          <cell r="A588">
            <v>43717</v>
          </cell>
          <cell r="B588">
            <v>0.45</v>
          </cell>
        </row>
        <row r="589">
          <cell r="A589">
            <v>43714</v>
          </cell>
          <cell r="B589">
            <v>0.45</v>
          </cell>
        </row>
        <row r="590">
          <cell r="A590">
            <v>43713</v>
          </cell>
          <cell r="B590">
            <v>0.45</v>
          </cell>
        </row>
        <row r="591">
          <cell r="A591">
            <v>43712</v>
          </cell>
          <cell r="B591">
            <v>0.45</v>
          </cell>
        </row>
        <row r="592">
          <cell r="A592">
            <v>43711</v>
          </cell>
          <cell r="B592">
            <v>0.45</v>
          </cell>
        </row>
        <row r="593">
          <cell r="A593">
            <v>43707</v>
          </cell>
          <cell r="B593">
            <v>0.45</v>
          </cell>
        </row>
        <row r="594">
          <cell r="A594">
            <v>43706</v>
          </cell>
          <cell r="B594">
            <v>0.45</v>
          </cell>
        </row>
        <row r="595">
          <cell r="A595">
            <v>43705</v>
          </cell>
          <cell r="B595">
            <v>0.5</v>
          </cell>
        </row>
        <row r="596">
          <cell r="A596">
            <v>43704</v>
          </cell>
          <cell r="B596">
            <v>0.45</v>
          </cell>
        </row>
        <row r="597">
          <cell r="A597">
            <v>43703</v>
          </cell>
          <cell r="B597">
            <v>0.4</v>
          </cell>
        </row>
        <row r="598">
          <cell r="A598">
            <v>43700</v>
          </cell>
          <cell r="B598">
            <v>0.5</v>
          </cell>
        </row>
        <row r="599">
          <cell r="A599">
            <v>43699</v>
          </cell>
          <cell r="B599">
            <v>0.5</v>
          </cell>
        </row>
        <row r="600">
          <cell r="A600">
            <v>43698</v>
          </cell>
          <cell r="B600">
            <v>0.45</v>
          </cell>
        </row>
        <row r="601">
          <cell r="A601">
            <v>43697</v>
          </cell>
          <cell r="B601">
            <v>0.5</v>
          </cell>
        </row>
        <row r="602">
          <cell r="A602">
            <v>43696</v>
          </cell>
          <cell r="B602">
            <v>0.5</v>
          </cell>
        </row>
        <row r="603">
          <cell r="A603">
            <v>43693</v>
          </cell>
          <cell r="B603">
            <v>0.45</v>
          </cell>
        </row>
        <row r="604">
          <cell r="A604">
            <v>43692</v>
          </cell>
          <cell r="B604">
            <v>0.45</v>
          </cell>
        </row>
        <row r="605">
          <cell r="A605">
            <v>43691</v>
          </cell>
          <cell r="B605">
            <v>0.35</v>
          </cell>
        </row>
        <row r="606">
          <cell r="A606">
            <v>43690</v>
          </cell>
          <cell r="B606">
            <v>0.45</v>
          </cell>
        </row>
        <row r="607">
          <cell r="A607">
            <v>43689</v>
          </cell>
          <cell r="B607">
            <v>0.4</v>
          </cell>
        </row>
        <row r="608">
          <cell r="A608">
            <v>43686</v>
          </cell>
          <cell r="B608">
            <v>0.4</v>
          </cell>
        </row>
        <row r="609">
          <cell r="A609">
            <v>43685</v>
          </cell>
          <cell r="B609">
            <v>0.4</v>
          </cell>
        </row>
        <row r="610">
          <cell r="A610">
            <v>43684</v>
          </cell>
          <cell r="B610">
            <v>0.35</v>
          </cell>
        </row>
        <row r="611">
          <cell r="A611">
            <v>43683</v>
          </cell>
          <cell r="B611">
            <v>0.4</v>
          </cell>
        </row>
        <row r="612">
          <cell r="A612">
            <v>43679</v>
          </cell>
          <cell r="B612">
            <v>0.4</v>
          </cell>
        </row>
        <row r="613">
          <cell r="A613">
            <v>43678</v>
          </cell>
          <cell r="B613">
            <v>0.4</v>
          </cell>
        </row>
        <row r="614">
          <cell r="A614">
            <v>43677</v>
          </cell>
          <cell r="B614">
            <v>0.35</v>
          </cell>
        </row>
        <row r="615">
          <cell r="A615">
            <v>43676</v>
          </cell>
          <cell r="B615">
            <v>0.4</v>
          </cell>
        </row>
        <row r="616">
          <cell r="A616">
            <v>43675</v>
          </cell>
          <cell r="B616">
            <v>0.3</v>
          </cell>
        </row>
        <row r="617">
          <cell r="A617">
            <v>43672</v>
          </cell>
          <cell r="B617">
            <v>0.35</v>
          </cell>
        </row>
        <row r="618">
          <cell r="A618">
            <v>43671</v>
          </cell>
          <cell r="B618">
            <v>0.35</v>
          </cell>
        </row>
        <row r="619">
          <cell r="A619">
            <v>43670</v>
          </cell>
          <cell r="B619">
            <v>0.35</v>
          </cell>
        </row>
        <row r="620">
          <cell r="A620">
            <v>43669</v>
          </cell>
          <cell r="B620">
            <v>0.25</v>
          </cell>
        </row>
        <row r="621">
          <cell r="A621">
            <v>43668</v>
          </cell>
          <cell r="B621">
            <v>0.3</v>
          </cell>
        </row>
        <row r="622">
          <cell r="A622">
            <v>43665</v>
          </cell>
          <cell r="B622">
            <v>0.3</v>
          </cell>
        </row>
        <row r="623">
          <cell r="A623">
            <v>43664</v>
          </cell>
          <cell r="B623">
            <v>0.3</v>
          </cell>
        </row>
        <row r="624">
          <cell r="A624">
            <v>43663</v>
          </cell>
          <cell r="B624">
            <v>0.3</v>
          </cell>
        </row>
        <row r="625">
          <cell r="A625">
            <v>43662</v>
          </cell>
          <cell r="B625">
            <v>0.35</v>
          </cell>
        </row>
        <row r="626">
          <cell r="A626">
            <v>43661</v>
          </cell>
          <cell r="B626">
            <v>0.3</v>
          </cell>
        </row>
        <row r="627">
          <cell r="A627">
            <v>43658</v>
          </cell>
          <cell r="B627">
            <v>0.35</v>
          </cell>
        </row>
        <row r="628">
          <cell r="A628">
            <v>43657</v>
          </cell>
          <cell r="B628">
            <v>0.3</v>
          </cell>
        </row>
        <row r="629">
          <cell r="A629">
            <v>43656</v>
          </cell>
          <cell r="B629">
            <v>0.3</v>
          </cell>
        </row>
        <row r="630">
          <cell r="A630">
            <v>43655</v>
          </cell>
          <cell r="B630">
            <v>0.3</v>
          </cell>
        </row>
        <row r="631">
          <cell r="A631">
            <v>43654</v>
          </cell>
          <cell r="B631">
            <v>0.35</v>
          </cell>
        </row>
        <row r="632">
          <cell r="A632">
            <v>43651</v>
          </cell>
          <cell r="B632">
            <v>0.35</v>
          </cell>
        </row>
        <row r="633">
          <cell r="A633">
            <v>43650</v>
          </cell>
          <cell r="B633">
            <v>0.35</v>
          </cell>
        </row>
        <row r="634">
          <cell r="A634">
            <v>43649</v>
          </cell>
          <cell r="B634">
            <v>0.4</v>
          </cell>
        </row>
        <row r="635">
          <cell r="A635">
            <v>43648</v>
          </cell>
          <cell r="B635">
            <v>0.4</v>
          </cell>
        </row>
        <row r="636">
          <cell r="A636">
            <v>43644</v>
          </cell>
          <cell r="B636">
            <v>0.3</v>
          </cell>
        </row>
        <row r="637">
          <cell r="A637">
            <v>43643</v>
          </cell>
          <cell r="B637">
            <v>0.35</v>
          </cell>
        </row>
        <row r="638">
          <cell r="A638">
            <v>43642</v>
          </cell>
          <cell r="B638">
            <v>0.35</v>
          </cell>
        </row>
        <row r="639">
          <cell r="A639">
            <v>43641</v>
          </cell>
          <cell r="B639">
            <v>0.35</v>
          </cell>
        </row>
        <row r="640">
          <cell r="A640">
            <v>43640</v>
          </cell>
          <cell r="B640">
            <v>0.3</v>
          </cell>
        </row>
        <row r="641">
          <cell r="A641">
            <v>43637</v>
          </cell>
          <cell r="B641">
            <v>0.3</v>
          </cell>
        </row>
        <row r="642">
          <cell r="A642">
            <v>43636</v>
          </cell>
          <cell r="B642">
            <v>0.3</v>
          </cell>
        </row>
        <row r="643">
          <cell r="A643">
            <v>43635</v>
          </cell>
          <cell r="B643">
            <v>0.3</v>
          </cell>
        </row>
        <row r="644">
          <cell r="A644">
            <v>43634</v>
          </cell>
          <cell r="B644">
            <v>0.3</v>
          </cell>
        </row>
        <row r="645">
          <cell r="A645">
            <v>43633</v>
          </cell>
          <cell r="B645">
            <v>0.25</v>
          </cell>
        </row>
        <row r="646">
          <cell r="A646">
            <v>43630</v>
          </cell>
          <cell r="B646">
            <v>0.3</v>
          </cell>
        </row>
        <row r="647">
          <cell r="A647">
            <v>43629</v>
          </cell>
          <cell r="B647">
            <v>0.3</v>
          </cell>
        </row>
        <row r="648">
          <cell r="A648">
            <v>43628</v>
          </cell>
          <cell r="B648">
            <v>0.35</v>
          </cell>
        </row>
        <row r="649">
          <cell r="A649">
            <v>43627</v>
          </cell>
          <cell r="B649">
            <v>0.35</v>
          </cell>
        </row>
        <row r="650">
          <cell r="A650">
            <v>43626</v>
          </cell>
          <cell r="B650">
            <v>0.35</v>
          </cell>
        </row>
        <row r="651">
          <cell r="A651">
            <v>43623</v>
          </cell>
          <cell r="B651">
            <v>0.35</v>
          </cell>
        </row>
        <row r="652">
          <cell r="A652">
            <v>43622</v>
          </cell>
          <cell r="B652">
            <v>0.35</v>
          </cell>
        </row>
        <row r="653">
          <cell r="A653">
            <v>43621</v>
          </cell>
          <cell r="B653">
            <v>0.4</v>
          </cell>
        </row>
        <row r="654">
          <cell r="A654">
            <v>43620</v>
          </cell>
          <cell r="B654">
            <v>0.4</v>
          </cell>
        </row>
        <row r="655">
          <cell r="A655">
            <v>43619</v>
          </cell>
          <cell r="B655">
            <v>0.4</v>
          </cell>
        </row>
        <row r="656">
          <cell r="A656">
            <v>43616</v>
          </cell>
          <cell r="B656">
            <v>0.35</v>
          </cell>
        </row>
        <row r="657">
          <cell r="A657">
            <v>43615</v>
          </cell>
          <cell r="B657">
            <v>0.35</v>
          </cell>
        </row>
        <row r="658">
          <cell r="A658">
            <v>43614</v>
          </cell>
          <cell r="B658">
            <v>0.4</v>
          </cell>
        </row>
        <row r="659">
          <cell r="A659">
            <v>43613</v>
          </cell>
          <cell r="B659">
            <v>0.4</v>
          </cell>
        </row>
        <row r="660">
          <cell r="A660">
            <v>43612</v>
          </cell>
          <cell r="B660">
            <v>0.4</v>
          </cell>
        </row>
        <row r="661">
          <cell r="A661">
            <v>43609</v>
          </cell>
          <cell r="B661">
            <v>0.4</v>
          </cell>
        </row>
        <row r="662">
          <cell r="A662">
            <v>43608</v>
          </cell>
          <cell r="B662">
            <v>0.4</v>
          </cell>
        </row>
        <row r="663">
          <cell r="A663">
            <v>43607</v>
          </cell>
          <cell r="B663">
            <v>0.4</v>
          </cell>
        </row>
        <row r="664">
          <cell r="A664">
            <v>43606</v>
          </cell>
          <cell r="B664">
            <v>0.4</v>
          </cell>
        </row>
        <row r="665">
          <cell r="A665">
            <v>43602</v>
          </cell>
          <cell r="B665">
            <v>0.45</v>
          </cell>
        </row>
        <row r="666">
          <cell r="A666">
            <v>43601</v>
          </cell>
          <cell r="B666">
            <v>0.4</v>
          </cell>
        </row>
        <row r="667">
          <cell r="A667">
            <v>43600</v>
          </cell>
          <cell r="B667">
            <v>0.4</v>
          </cell>
        </row>
        <row r="668">
          <cell r="A668">
            <v>43599</v>
          </cell>
          <cell r="B668">
            <v>0.4</v>
          </cell>
        </row>
        <row r="669">
          <cell r="A669">
            <v>43598</v>
          </cell>
          <cell r="B669">
            <v>0.4</v>
          </cell>
        </row>
        <row r="670">
          <cell r="A670">
            <v>43595</v>
          </cell>
          <cell r="B670">
            <v>0.4</v>
          </cell>
        </row>
        <row r="671">
          <cell r="A671">
            <v>43594</v>
          </cell>
          <cell r="B671">
            <v>0.4</v>
          </cell>
        </row>
        <row r="672">
          <cell r="A672">
            <v>43593</v>
          </cell>
          <cell r="B672">
            <v>0.4</v>
          </cell>
        </row>
        <row r="673">
          <cell r="A673">
            <v>43592</v>
          </cell>
          <cell r="B673">
            <v>0.35</v>
          </cell>
        </row>
        <row r="674">
          <cell r="A674">
            <v>43591</v>
          </cell>
          <cell r="B674">
            <v>0.35</v>
          </cell>
        </row>
        <row r="675">
          <cell r="A675">
            <v>43588</v>
          </cell>
          <cell r="B675">
            <v>0.35</v>
          </cell>
        </row>
        <row r="676">
          <cell r="A676">
            <v>43587</v>
          </cell>
          <cell r="B676">
            <v>0.35</v>
          </cell>
        </row>
        <row r="677">
          <cell r="A677">
            <v>43586</v>
          </cell>
          <cell r="B677">
            <v>0.35</v>
          </cell>
        </row>
        <row r="678">
          <cell r="A678">
            <v>43585</v>
          </cell>
          <cell r="B678">
            <v>0.35</v>
          </cell>
        </row>
        <row r="679">
          <cell r="A679">
            <v>43584</v>
          </cell>
          <cell r="B679">
            <v>0.4</v>
          </cell>
        </row>
        <row r="680">
          <cell r="A680">
            <v>43581</v>
          </cell>
          <cell r="B680">
            <v>0.4</v>
          </cell>
        </row>
        <row r="681">
          <cell r="A681">
            <v>43580</v>
          </cell>
          <cell r="B681">
            <v>0.4</v>
          </cell>
        </row>
        <row r="682">
          <cell r="A682">
            <v>43579</v>
          </cell>
          <cell r="B682">
            <v>0.45</v>
          </cell>
        </row>
        <row r="683">
          <cell r="A683">
            <v>43578</v>
          </cell>
          <cell r="B683">
            <v>0.45</v>
          </cell>
        </row>
        <row r="684">
          <cell r="A684">
            <v>43577</v>
          </cell>
          <cell r="B684">
            <v>0.45</v>
          </cell>
        </row>
        <row r="685">
          <cell r="A685">
            <v>43573</v>
          </cell>
          <cell r="B685">
            <v>0.45</v>
          </cell>
        </row>
        <row r="686">
          <cell r="A686">
            <v>43572</v>
          </cell>
          <cell r="B686">
            <v>0.4</v>
          </cell>
        </row>
        <row r="687">
          <cell r="A687">
            <v>43571</v>
          </cell>
          <cell r="B687">
            <v>0.5</v>
          </cell>
        </row>
        <row r="688">
          <cell r="A688">
            <v>43570</v>
          </cell>
          <cell r="B688">
            <v>0.45</v>
          </cell>
        </row>
        <row r="689">
          <cell r="A689">
            <v>43567</v>
          </cell>
          <cell r="B689">
            <v>0.4</v>
          </cell>
        </row>
        <row r="690">
          <cell r="A690">
            <v>43566</v>
          </cell>
          <cell r="B690">
            <v>0.45</v>
          </cell>
        </row>
        <row r="691">
          <cell r="A691">
            <v>43565</v>
          </cell>
          <cell r="B691">
            <v>0.45</v>
          </cell>
        </row>
        <row r="692">
          <cell r="A692">
            <v>43564</v>
          </cell>
          <cell r="B692">
            <v>0.4</v>
          </cell>
        </row>
        <row r="693">
          <cell r="A693">
            <v>43563</v>
          </cell>
          <cell r="B693">
            <v>0.45</v>
          </cell>
        </row>
        <row r="694">
          <cell r="A694">
            <v>43560</v>
          </cell>
          <cell r="B694">
            <v>0.5</v>
          </cell>
        </row>
        <row r="695">
          <cell r="A695">
            <v>43559</v>
          </cell>
          <cell r="B695">
            <v>0.5</v>
          </cell>
        </row>
        <row r="696">
          <cell r="A696">
            <v>43558</v>
          </cell>
          <cell r="B696">
            <v>0.55000000000000004</v>
          </cell>
        </row>
        <row r="697">
          <cell r="A697">
            <v>43557</v>
          </cell>
          <cell r="B697">
            <v>0.45</v>
          </cell>
        </row>
        <row r="698">
          <cell r="A698">
            <v>43556</v>
          </cell>
          <cell r="B698">
            <v>0.5</v>
          </cell>
        </row>
        <row r="699">
          <cell r="A699">
            <v>43553</v>
          </cell>
          <cell r="B699">
            <v>0.45</v>
          </cell>
        </row>
        <row r="700">
          <cell r="A700">
            <v>43552</v>
          </cell>
          <cell r="B700">
            <v>0.45</v>
          </cell>
        </row>
        <row r="701">
          <cell r="A701">
            <v>43551</v>
          </cell>
          <cell r="B701">
            <v>0.45</v>
          </cell>
        </row>
        <row r="702">
          <cell r="A702">
            <v>43550</v>
          </cell>
          <cell r="B702">
            <v>0.4</v>
          </cell>
        </row>
        <row r="703">
          <cell r="A703">
            <v>43549</v>
          </cell>
          <cell r="B703">
            <v>0.35</v>
          </cell>
        </row>
        <row r="704">
          <cell r="A704">
            <v>43546</v>
          </cell>
          <cell r="B704">
            <v>0.35</v>
          </cell>
        </row>
        <row r="705">
          <cell r="A705">
            <v>43545</v>
          </cell>
          <cell r="B705">
            <v>0.3</v>
          </cell>
        </row>
        <row r="706">
          <cell r="A706">
            <v>43544</v>
          </cell>
          <cell r="B706">
            <v>0.35</v>
          </cell>
        </row>
        <row r="707">
          <cell r="A707">
            <v>43543</v>
          </cell>
          <cell r="B707">
            <v>0.35</v>
          </cell>
        </row>
        <row r="708">
          <cell r="A708">
            <v>43542</v>
          </cell>
          <cell r="B708">
            <v>0.3</v>
          </cell>
        </row>
        <row r="709">
          <cell r="A709">
            <v>43539</v>
          </cell>
          <cell r="B709">
            <v>0.3</v>
          </cell>
        </row>
        <row r="710">
          <cell r="A710">
            <v>43538</v>
          </cell>
          <cell r="B710">
            <v>0.35</v>
          </cell>
        </row>
        <row r="711">
          <cell r="A711">
            <v>43537</v>
          </cell>
          <cell r="B711">
            <v>0.35</v>
          </cell>
        </row>
        <row r="712">
          <cell r="A712">
            <v>43536</v>
          </cell>
          <cell r="B712">
            <v>0.35</v>
          </cell>
        </row>
        <row r="713">
          <cell r="A713">
            <v>43535</v>
          </cell>
          <cell r="B713">
            <v>0.35</v>
          </cell>
        </row>
        <row r="714">
          <cell r="A714">
            <v>43532</v>
          </cell>
          <cell r="B714">
            <v>0.35</v>
          </cell>
        </row>
        <row r="715">
          <cell r="A715">
            <v>43531</v>
          </cell>
          <cell r="B715">
            <v>0.35</v>
          </cell>
        </row>
        <row r="716">
          <cell r="A716">
            <v>43530</v>
          </cell>
          <cell r="B716">
            <v>0.35</v>
          </cell>
        </row>
        <row r="717">
          <cell r="A717">
            <v>43529</v>
          </cell>
          <cell r="B717">
            <v>0.35</v>
          </cell>
        </row>
        <row r="718">
          <cell r="A718">
            <v>43528</v>
          </cell>
          <cell r="B718">
            <v>0.35</v>
          </cell>
        </row>
        <row r="719">
          <cell r="A719">
            <v>43525</v>
          </cell>
          <cell r="B719">
            <v>0.4</v>
          </cell>
        </row>
        <row r="720">
          <cell r="A720">
            <v>43524</v>
          </cell>
          <cell r="B720">
            <v>0.375</v>
          </cell>
        </row>
        <row r="721">
          <cell r="A721">
            <v>43523</v>
          </cell>
          <cell r="B721">
            <v>0.35</v>
          </cell>
        </row>
        <row r="722">
          <cell r="A722">
            <v>43522</v>
          </cell>
          <cell r="B722">
            <v>0.35</v>
          </cell>
        </row>
        <row r="723">
          <cell r="A723">
            <v>43521</v>
          </cell>
          <cell r="B723">
            <v>0.35</v>
          </cell>
        </row>
        <row r="724">
          <cell r="A724">
            <v>43518</v>
          </cell>
          <cell r="B724">
            <v>0.35</v>
          </cell>
        </row>
        <row r="725">
          <cell r="A725">
            <v>43517</v>
          </cell>
          <cell r="B725">
            <v>0.4</v>
          </cell>
        </row>
        <row r="726">
          <cell r="A726">
            <v>43516</v>
          </cell>
          <cell r="B726">
            <v>0.45</v>
          </cell>
        </row>
        <row r="727">
          <cell r="A727">
            <v>43515</v>
          </cell>
          <cell r="B727">
            <v>0.3</v>
          </cell>
        </row>
        <row r="728">
          <cell r="A728">
            <v>43511</v>
          </cell>
          <cell r="B728">
            <v>0.35</v>
          </cell>
        </row>
        <row r="729">
          <cell r="A729">
            <v>43510</v>
          </cell>
          <cell r="B729">
            <v>0.35</v>
          </cell>
        </row>
        <row r="730">
          <cell r="A730">
            <v>43509</v>
          </cell>
          <cell r="B730">
            <v>0.35</v>
          </cell>
        </row>
        <row r="731">
          <cell r="A731">
            <v>43508</v>
          </cell>
          <cell r="B731">
            <v>0.3</v>
          </cell>
        </row>
        <row r="732">
          <cell r="A732">
            <v>43507</v>
          </cell>
          <cell r="B732">
            <v>0.3</v>
          </cell>
        </row>
        <row r="733">
          <cell r="A733">
            <v>43504</v>
          </cell>
          <cell r="B733">
            <v>0.3</v>
          </cell>
        </row>
        <row r="734">
          <cell r="A734">
            <v>43503</v>
          </cell>
          <cell r="B734">
            <v>0.3</v>
          </cell>
        </row>
        <row r="735">
          <cell r="A735">
            <v>43502</v>
          </cell>
          <cell r="B735">
            <v>0.3</v>
          </cell>
        </row>
        <row r="736">
          <cell r="A736">
            <v>43501</v>
          </cell>
          <cell r="B736">
            <v>0.3</v>
          </cell>
        </row>
        <row r="737">
          <cell r="A737">
            <v>43500</v>
          </cell>
          <cell r="B737">
            <v>0.3</v>
          </cell>
        </row>
        <row r="738">
          <cell r="A738">
            <v>43497</v>
          </cell>
          <cell r="B738">
            <v>0.3</v>
          </cell>
        </row>
        <row r="739">
          <cell r="A739">
            <v>43496</v>
          </cell>
          <cell r="B739">
            <v>0.3</v>
          </cell>
        </row>
        <row r="740">
          <cell r="A740">
            <v>43495</v>
          </cell>
          <cell r="B740">
            <v>0.3</v>
          </cell>
        </row>
        <row r="741">
          <cell r="A741">
            <v>43494</v>
          </cell>
          <cell r="B741">
            <v>0.3</v>
          </cell>
        </row>
        <row r="742">
          <cell r="A742">
            <v>43493</v>
          </cell>
          <cell r="B742">
            <v>0.3</v>
          </cell>
        </row>
        <row r="743">
          <cell r="A743">
            <v>43490</v>
          </cell>
          <cell r="B743">
            <v>0.3</v>
          </cell>
        </row>
        <row r="744">
          <cell r="A744">
            <v>43489</v>
          </cell>
          <cell r="B744">
            <v>0.3</v>
          </cell>
        </row>
        <row r="745">
          <cell r="A745">
            <v>43488</v>
          </cell>
          <cell r="B745">
            <v>0.3</v>
          </cell>
        </row>
        <row r="746">
          <cell r="A746">
            <v>43487</v>
          </cell>
          <cell r="B746">
            <v>0.35</v>
          </cell>
        </row>
        <row r="747">
          <cell r="A747">
            <v>43486</v>
          </cell>
          <cell r="B747">
            <v>0.3</v>
          </cell>
        </row>
        <row r="748">
          <cell r="A748">
            <v>43483</v>
          </cell>
          <cell r="B748">
            <v>0.3</v>
          </cell>
        </row>
        <row r="749">
          <cell r="A749">
            <v>43482</v>
          </cell>
          <cell r="B749">
            <v>0.3</v>
          </cell>
        </row>
        <row r="750">
          <cell r="A750">
            <v>43481</v>
          </cell>
          <cell r="B750">
            <v>0.3</v>
          </cell>
        </row>
        <row r="751">
          <cell r="A751">
            <v>43480</v>
          </cell>
          <cell r="B751">
            <v>0.3</v>
          </cell>
        </row>
        <row r="752">
          <cell r="A752">
            <v>43479</v>
          </cell>
          <cell r="B752">
            <v>0.3</v>
          </cell>
        </row>
        <row r="753">
          <cell r="A753">
            <v>43476</v>
          </cell>
          <cell r="B753">
            <v>0.3</v>
          </cell>
        </row>
        <row r="754">
          <cell r="A754">
            <v>43475</v>
          </cell>
          <cell r="B754">
            <v>0.25</v>
          </cell>
        </row>
        <row r="755">
          <cell r="A755">
            <v>43474</v>
          </cell>
          <cell r="B755">
            <v>0.3</v>
          </cell>
        </row>
        <row r="756">
          <cell r="A756">
            <v>43473</v>
          </cell>
          <cell r="B756">
            <v>0.3</v>
          </cell>
        </row>
        <row r="757">
          <cell r="A757">
            <v>43472</v>
          </cell>
          <cell r="B757">
            <v>0.35</v>
          </cell>
        </row>
        <row r="758">
          <cell r="A758">
            <v>43469</v>
          </cell>
          <cell r="B758">
            <v>0.3</v>
          </cell>
        </row>
        <row r="759">
          <cell r="A759">
            <v>43468</v>
          </cell>
          <cell r="B759">
            <v>0.25</v>
          </cell>
        </row>
        <row r="760">
          <cell r="A760">
            <v>43467</v>
          </cell>
          <cell r="B760">
            <v>0.25</v>
          </cell>
        </row>
        <row r="761">
          <cell r="A761">
            <v>43465</v>
          </cell>
          <cell r="B761">
            <v>0.25</v>
          </cell>
        </row>
        <row r="762">
          <cell r="A762">
            <v>43462</v>
          </cell>
          <cell r="B762">
            <v>0.2</v>
          </cell>
        </row>
        <row r="763">
          <cell r="A763">
            <v>43461</v>
          </cell>
          <cell r="B763">
            <v>0.2</v>
          </cell>
        </row>
        <row r="764">
          <cell r="A764">
            <v>43458</v>
          </cell>
          <cell r="B764">
            <v>0.25</v>
          </cell>
        </row>
        <row r="765">
          <cell r="A765">
            <v>43455</v>
          </cell>
          <cell r="B765">
            <v>0.25</v>
          </cell>
        </row>
        <row r="766">
          <cell r="A766">
            <v>43454</v>
          </cell>
          <cell r="B766">
            <v>0.25</v>
          </cell>
        </row>
        <row r="767">
          <cell r="A767">
            <v>43453</v>
          </cell>
          <cell r="B767">
            <v>0.3</v>
          </cell>
        </row>
        <row r="768">
          <cell r="A768">
            <v>43452</v>
          </cell>
          <cell r="B768">
            <v>0.2</v>
          </cell>
        </row>
        <row r="769">
          <cell r="A769">
            <v>43451</v>
          </cell>
          <cell r="B769">
            <v>0.2</v>
          </cell>
        </row>
        <row r="770">
          <cell r="A770">
            <v>43448</v>
          </cell>
          <cell r="B770">
            <v>0.25</v>
          </cell>
        </row>
        <row r="771">
          <cell r="A771">
            <v>43447</v>
          </cell>
          <cell r="B771">
            <v>0.2</v>
          </cell>
        </row>
        <row r="772">
          <cell r="A772">
            <v>43446</v>
          </cell>
          <cell r="B772">
            <v>0.22500000000000001</v>
          </cell>
        </row>
        <row r="773">
          <cell r="A773">
            <v>43445</v>
          </cell>
          <cell r="B773">
            <v>0.2</v>
          </cell>
        </row>
        <row r="774">
          <cell r="A774">
            <v>43444</v>
          </cell>
          <cell r="B774">
            <v>0.25</v>
          </cell>
        </row>
        <row r="775">
          <cell r="A775">
            <v>43441</v>
          </cell>
          <cell r="B775">
            <v>0.25</v>
          </cell>
        </row>
        <row r="776">
          <cell r="A776">
            <v>43440</v>
          </cell>
          <cell r="B776">
            <v>0.25</v>
          </cell>
        </row>
        <row r="777">
          <cell r="A777">
            <v>43439</v>
          </cell>
          <cell r="B777">
            <v>0.25</v>
          </cell>
        </row>
        <row r="778">
          <cell r="A778">
            <v>43438</v>
          </cell>
          <cell r="B778">
            <v>0.25</v>
          </cell>
        </row>
        <row r="779">
          <cell r="A779">
            <v>43437</v>
          </cell>
          <cell r="B779">
            <v>0.3</v>
          </cell>
        </row>
        <row r="780">
          <cell r="A780">
            <v>43434</v>
          </cell>
          <cell r="B780">
            <v>0.3</v>
          </cell>
        </row>
        <row r="781">
          <cell r="A781">
            <v>43433</v>
          </cell>
          <cell r="B781">
            <v>0.35</v>
          </cell>
        </row>
        <row r="782">
          <cell r="A782">
            <v>43432</v>
          </cell>
          <cell r="B782">
            <v>0.4</v>
          </cell>
        </row>
        <row r="783">
          <cell r="A783">
            <v>43431</v>
          </cell>
          <cell r="B783">
            <v>0.35</v>
          </cell>
        </row>
        <row r="784">
          <cell r="A784">
            <v>43430</v>
          </cell>
          <cell r="B784">
            <v>0.3</v>
          </cell>
        </row>
        <row r="785">
          <cell r="A785">
            <v>43427</v>
          </cell>
          <cell r="B785">
            <v>0.4</v>
          </cell>
        </row>
        <row r="786">
          <cell r="A786">
            <v>43426</v>
          </cell>
          <cell r="B786">
            <v>0.4</v>
          </cell>
        </row>
        <row r="787">
          <cell r="A787">
            <v>43425</v>
          </cell>
          <cell r="B787">
            <v>0.4</v>
          </cell>
        </row>
        <row r="788">
          <cell r="A788">
            <v>43424</v>
          </cell>
          <cell r="B788">
            <v>0.4</v>
          </cell>
        </row>
        <row r="789">
          <cell r="A789">
            <v>43423</v>
          </cell>
          <cell r="B789">
            <v>0.35</v>
          </cell>
        </row>
        <row r="790">
          <cell r="A790">
            <v>43420</v>
          </cell>
          <cell r="B790">
            <v>0.35</v>
          </cell>
        </row>
        <row r="791">
          <cell r="A791">
            <v>43419</v>
          </cell>
          <cell r="B791">
            <v>0.3</v>
          </cell>
        </row>
        <row r="792">
          <cell r="A792">
            <v>43418</v>
          </cell>
          <cell r="B792">
            <v>0.3</v>
          </cell>
        </row>
        <row r="793">
          <cell r="A793">
            <v>43417</v>
          </cell>
          <cell r="B793">
            <v>0.35</v>
          </cell>
        </row>
        <row r="794">
          <cell r="A794">
            <v>43416</v>
          </cell>
          <cell r="B794">
            <v>0.4</v>
          </cell>
        </row>
        <row r="795">
          <cell r="A795">
            <v>43413</v>
          </cell>
          <cell r="B795">
            <v>0.4</v>
          </cell>
        </row>
        <row r="796">
          <cell r="A796">
            <v>43412</v>
          </cell>
          <cell r="B796">
            <v>0.4</v>
          </cell>
        </row>
        <row r="797">
          <cell r="A797">
            <v>43411</v>
          </cell>
          <cell r="B797">
            <v>0.4</v>
          </cell>
        </row>
        <row r="798">
          <cell r="A798">
            <v>43410</v>
          </cell>
          <cell r="B798">
            <v>0.4</v>
          </cell>
        </row>
        <row r="799">
          <cell r="A799">
            <v>43409</v>
          </cell>
          <cell r="B799">
            <v>0.4</v>
          </cell>
        </row>
        <row r="800">
          <cell r="A800">
            <v>43406</v>
          </cell>
          <cell r="B800">
            <v>0.4</v>
          </cell>
        </row>
        <row r="801">
          <cell r="A801">
            <v>43405</v>
          </cell>
          <cell r="B801">
            <v>0.35</v>
          </cell>
        </row>
        <row r="802">
          <cell r="A802">
            <v>43404</v>
          </cell>
          <cell r="B802">
            <v>0.35</v>
          </cell>
        </row>
        <row r="803">
          <cell r="A803">
            <v>43403</v>
          </cell>
          <cell r="B803">
            <v>0.4</v>
          </cell>
        </row>
        <row r="804">
          <cell r="A804">
            <v>43402</v>
          </cell>
          <cell r="B804">
            <v>0.4</v>
          </cell>
        </row>
        <row r="805">
          <cell r="A805">
            <v>43399</v>
          </cell>
          <cell r="B805">
            <v>0.35</v>
          </cell>
        </row>
        <row r="806">
          <cell r="A806">
            <v>43398</v>
          </cell>
          <cell r="B806">
            <v>0.4</v>
          </cell>
        </row>
        <row r="807">
          <cell r="A807">
            <v>43397</v>
          </cell>
          <cell r="B807">
            <v>0.4</v>
          </cell>
        </row>
        <row r="808">
          <cell r="A808">
            <v>43396</v>
          </cell>
          <cell r="B808">
            <v>0.45</v>
          </cell>
        </row>
        <row r="809">
          <cell r="A809">
            <v>43395</v>
          </cell>
          <cell r="B809">
            <v>0.45</v>
          </cell>
        </row>
        <row r="810">
          <cell r="A810">
            <v>43392</v>
          </cell>
          <cell r="B810">
            <v>0.4</v>
          </cell>
        </row>
        <row r="811">
          <cell r="A811">
            <v>43391</v>
          </cell>
          <cell r="B811">
            <v>0.45</v>
          </cell>
        </row>
        <row r="812">
          <cell r="A812">
            <v>43390</v>
          </cell>
          <cell r="B812">
            <v>0.45</v>
          </cell>
        </row>
        <row r="813">
          <cell r="A813">
            <v>43389</v>
          </cell>
          <cell r="B813">
            <v>0.5</v>
          </cell>
        </row>
        <row r="814">
          <cell r="A814">
            <v>43388</v>
          </cell>
          <cell r="B814">
            <v>0.45</v>
          </cell>
        </row>
        <row r="815">
          <cell r="A815">
            <v>43385</v>
          </cell>
          <cell r="B815">
            <v>0.45</v>
          </cell>
        </row>
        <row r="816">
          <cell r="A816">
            <v>43384</v>
          </cell>
          <cell r="B816">
            <v>0.45</v>
          </cell>
        </row>
        <row r="817">
          <cell r="A817">
            <v>43383</v>
          </cell>
          <cell r="B817">
            <v>0.5</v>
          </cell>
        </row>
        <row r="818">
          <cell r="A818">
            <v>43382</v>
          </cell>
          <cell r="B818">
            <v>0.45</v>
          </cell>
        </row>
        <row r="819">
          <cell r="A819">
            <v>43378</v>
          </cell>
          <cell r="B819">
            <v>0.5</v>
          </cell>
        </row>
        <row r="820">
          <cell r="A820">
            <v>43377</v>
          </cell>
          <cell r="B820">
            <v>0.45</v>
          </cell>
        </row>
        <row r="821">
          <cell r="A821">
            <v>43376</v>
          </cell>
          <cell r="B821">
            <v>0.5</v>
          </cell>
        </row>
        <row r="822">
          <cell r="A822">
            <v>43375</v>
          </cell>
          <cell r="B822">
            <v>0.5</v>
          </cell>
        </row>
        <row r="823">
          <cell r="A823">
            <v>43374</v>
          </cell>
          <cell r="B823">
            <v>0.5</v>
          </cell>
        </row>
        <row r="824">
          <cell r="A824">
            <v>43371</v>
          </cell>
          <cell r="B824">
            <v>0.5</v>
          </cell>
        </row>
        <row r="825">
          <cell r="A825">
            <v>43370</v>
          </cell>
          <cell r="B825">
            <v>0.5</v>
          </cell>
        </row>
        <row r="826">
          <cell r="A826">
            <v>43369</v>
          </cell>
          <cell r="B826">
            <v>0.45</v>
          </cell>
        </row>
        <row r="827">
          <cell r="A827">
            <v>43368</v>
          </cell>
          <cell r="B827">
            <v>0.45</v>
          </cell>
        </row>
        <row r="828">
          <cell r="A828">
            <v>43367</v>
          </cell>
          <cell r="B828">
            <v>0.5</v>
          </cell>
        </row>
        <row r="829">
          <cell r="A829">
            <v>43364</v>
          </cell>
          <cell r="B829">
            <v>0.5</v>
          </cell>
        </row>
        <row r="830">
          <cell r="A830">
            <v>43363</v>
          </cell>
          <cell r="B830">
            <v>0.45</v>
          </cell>
        </row>
        <row r="831">
          <cell r="A831">
            <v>43362</v>
          </cell>
          <cell r="B831">
            <v>0.55000000000000004</v>
          </cell>
        </row>
        <row r="832">
          <cell r="A832">
            <v>43361</v>
          </cell>
          <cell r="B832">
            <v>0.5</v>
          </cell>
        </row>
        <row r="833">
          <cell r="A833">
            <v>43360</v>
          </cell>
          <cell r="B833">
            <v>0.5</v>
          </cell>
        </row>
        <row r="834">
          <cell r="A834">
            <v>43357</v>
          </cell>
          <cell r="B834">
            <v>0.5</v>
          </cell>
        </row>
        <row r="835">
          <cell r="A835">
            <v>43356</v>
          </cell>
          <cell r="B835">
            <v>0.5</v>
          </cell>
        </row>
        <row r="836">
          <cell r="A836">
            <v>43355</v>
          </cell>
          <cell r="B836">
            <v>0.45</v>
          </cell>
        </row>
        <row r="837">
          <cell r="A837">
            <v>43354</v>
          </cell>
          <cell r="B837">
            <v>0.45</v>
          </cell>
        </row>
        <row r="838">
          <cell r="A838">
            <v>43353</v>
          </cell>
          <cell r="B838">
            <v>0.5</v>
          </cell>
        </row>
        <row r="839">
          <cell r="A839">
            <v>43350</v>
          </cell>
          <cell r="B839">
            <v>0.5</v>
          </cell>
        </row>
        <row r="840">
          <cell r="A840">
            <v>43349</v>
          </cell>
          <cell r="B840">
            <v>0.55000000000000004</v>
          </cell>
        </row>
        <row r="841">
          <cell r="A841">
            <v>43348</v>
          </cell>
          <cell r="B841">
            <v>0.55000000000000004</v>
          </cell>
        </row>
        <row r="842">
          <cell r="A842">
            <v>43347</v>
          </cell>
          <cell r="B842">
            <v>0.6</v>
          </cell>
        </row>
        <row r="843">
          <cell r="A843">
            <v>43343</v>
          </cell>
          <cell r="B843">
            <v>0.6</v>
          </cell>
        </row>
        <row r="844">
          <cell r="A844">
            <v>43342</v>
          </cell>
          <cell r="B844">
            <v>0.55000000000000004</v>
          </cell>
        </row>
        <row r="845">
          <cell r="A845">
            <v>43341</v>
          </cell>
          <cell r="B845">
            <v>0.55000000000000004</v>
          </cell>
        </row>
        <row r="846">
          <cell r="A846">
            <v>43340</v>
          </cell>
          <cell r="B846">
            <v>0.55000000000000004</v>
          </cell>
        </row>
        <row r="847">
          <cell r="A847">
            <v>43339</v>
          </cell>
          <cell r="B847">
            <v>0.6</v>
          </cell>
        </row>
        <row r="848">
          <cell r="A848">
            <v>43336</v>
          </cell>
          <cell r="B848">
            <v>0.6</v>
          </cell>
        </row>
        <row r="849">
          <cell r="A849">
            <v>43335</v>
          </cell>
          <cell r="B849">
            <v>0.55000000000000004</v>
          </cell>
        </row>
        <row r="850">
          <cell r="A850">
            <v>43334</v>
          </cell>
          <cell r="B850">
            <v>0.55000000000000004</v>
          </cell>
        </row>
        <row r="851">
          <cell r="A851">
            <v>43333</v>
          </cell>
          <cell r="B851">
            <v>0.55000000000000004</v>
          </cell>
        </row>
        <row r="852">
          <cell r="A852">
            <v>43332</v>
          </cell>
          <cell r="B852">
            <v>0.6</v>
          </cell>
        </row>
        <row r="853">
          <cell r="A853">
            <v>43329</v>
          </cell>
          <cell r="B853">
            <v>0.6</v>
          </cell>
        </row>
        <row r="854">
          <cell r="A854">
            <v>43328</v>
          </cell>
          <cell r="B854">
            <v>0.55000000000000004</v>
          </cell>
        </row>
        <row r="855">
          <cell r="A855">
            <v>43327</v>
          </cell>
          <cell r="B855">
            <v>0.6</v>
          </cell>
        </row>
        <row r="856">
          <cell r="A856">
            <v>43326</v>
          </cell>
          <cell r="B856">
            <v>0.65</v>
          </cell>
        </row>
        <row r="857">
          <cell r="A857">
            <v>43325</v>
          </cell>
          <cell r="B857">
            <v>0.6</v>
          </cell>
        </row>
        <row r="858">
          <cell r="A858">
            <v>43322</v>
          </cell>
          <cell r="B858">
            <v>0.6</v>
          </cell>
        </row>
        <row r="859">
          <cell r="A859">
            <v>43321</v>
          </cell>
          <cell r="B859">
            <v>0.6</v>
          </cell>
        </row>
        <row r="860">
          <cell r="A860">
            <v>43320</v>
          </cell>
          <cell r="B860">
            <v>0.65</v>
          </cell>
        </row>
        <row r="861">
          <cell r="A861">
            <v>43319</v>
          </cell>
          <cell r="B861">
            <v>0.7</v>
          </cell>
        </row>
        <row r="862">
          <cell r="A862">
            <v>43315</v>
          </cell>
          <cell r="B862">
            <v>0.7</v>
          </cell>
        </row>
        <row r="863">
          <cell r="A863">
            <v>43314</v>
          </cell>
          <cell r="B863">
            <v>0.7</v>
          </cell>
        </row>
        <row r="864">
          <cell r="A864">
            <v>43313</v>
          </cell>
          <cell r="B864">
            <v>0.7</v>
          </cell>
        </row>
        <row r="865">
          <cell r="A865">
            <v>43312</v>
          </cell>
          <cell r="B865">
            <v>0.7</v>
          </cell>
        </row>
        <row r="866">
          <cell r="A866">
            <v>43311</v>
          </cell>
          <cell r="B866">
            <v>0.65</v>
          </cell>
        </row>
        <row r="867">
          <cell r="A867">
            <v>43308</v>
          </cell>
          <cell r="B867">
            <v>0.7</v>
          </cell>
        </row>
        <row r="868">
          <cell r="A868">
            <v>43307</v>
          </cell>
          <cell r="B868">
            <v>0.7</v>
          </cell>
        </row>
        <row r="869">
          <cell r="A869">
            <v>43306</v>
          </cell>
          <cell r="B869">
            <v>0.65</v>
          </cell>
        </row>
        <row r="870">
          <cell r="A870">
            <v>43305</v>
          </cell>
          <cell r="B870">
            <v>0.7</v>
          </cell>
        </row>
        <row r="871">
          <cell r="A871">
            <v>43304</v>
          </cell>
          <cell r="B871">
            <v>0.65</v>
          </cell>
        </row>
        <row r="872">
          <cell r="A872">
            <v>43301</v>
          </cell>
          <cell r="B872">
            <v>0.65</v>
          </cell>
        </row>
        <row r="873">
          <cell r="A873">
            <v>43300</v>
          </cell>
          <cell r="B873">
            <v>0.65</v>
          </cell>
        </row>
        <row r="874">
          <cell r="A874">
            <v>43299</v>
          </cell>
          <cell r="B874">
            <v>0.65</v>
          </cell>
        </row>
        <row r="875">
          <cell r="A875">
            <v>43298</v>
          </cell>
          <cell r="B875">
            <v>0.8</v>
          </cell>
        </row>
        <row r="876">
          <cell r="A876">
            <v>43297</v>
          </cell>
          <cell r="B876">
            <v>0.6</v>
          </cell>
        </row>
        <row r="877">
          <cell r="A877">
            <v>43294</v>
          </cell>
          <cell r="B877">
            <v>0.55000000000000004</v>
          </cell>
        </row>
        <row r="878">
          <cell r="A878">
            <v>43293</v>
          </cell>
          <cell r="B878">
            <v>0.55000000000000004</v>
          </cell>
        </row>
        <row r="879">
          <cell r="A879">
            <v>43292</v>
          </cell>
          <cell r="B879">
            <v>0.55000000000000004</v>
          </cell>
        </row>
        <row r="880">
          <cell r="A880">
            <v>43291</v>
          </cell>
          <cell r="B880">
            <v>0.55000000000000004</v>
          </cell>
        </row>
        <row r="881">
          <cell r="A881">
            <v>43290</v>
          </cell>
          <cell r="B881">
            <v>0.6</v>
          </cell>
        </row>
        <row r="882">
          <cell r="A882">
            <v>43287</v>
          </cell>
          <cell r="B882">
            <v>0.55000000000000004</v>
          </cell>
        </row>
        <row r="883">
          <cell r="A883">
            <v>43286</v>
          </cell>
          <cell r="B883">
            <v>0.6</v>
          </cell>
        </row>
        <row r="884">
          <cell r="A884">
            <v>43285</v>
          </cell>
          <cell r="B884">
            <v>0.6</v>
          </cell>
        </row>
        <row r="885">
          <cell r="A885">
            <v>43284</v>
          </cell>
          <cell r="B885">
            <v>0.55000000000000004</v>
          </cell>
        </row>
        <row r="886">
          <cell r="A886">
            <v>43280</v>
          </cell>
          <cell r="B886">
            <v>0.5</v>
          </cell>
        </row>
        <row r="887">
          <cell r="A887">
            <v>43279</v>
          </cell>
          <cell r="B887">
            <v>0.5</v>
          </cell>
        </row>
        <row r="888">
          <cell r="A888">
            <v>43278</v>
          </cell>
          <cell r="B888">
            <v>0.6</v>
          </cell>
        </row>
        <row r="889">
          <cell r="A889">
            <v>43277</v>
          </cell>
          <cell r="B889">
            <v>0.65</v>
          </cell>
        </row>
        <row r="890">
          <cell r="A890">
            <v>43276</v>
          </cell>
          <cell r="B890">
            <v>0.65</v>
          </cell>
        </row>
        <row r="891">
          <cell r="A891">
            <v>43273</v>
          </cell>
          <cell r="B891">
            <v>0.65</v>
          </cell>
        </row>
        <row r="892">
          <cell r="A892">
            <v>43272</v>
          </cell>
          <cell r="B892">
            <v>0.7</v>
          </cell>
        </row>
        <row r="893">
          <cell r="A893">
            <v>43271</v>
          </cell>
          <cell r="B893">
            <v>0.65</v>
          </cell>
        </row>
        <row r="894">
          <cell r="A894">
            <v>43270</v>
          </cell>
          <cell r="B894">
            <v>0.7</v>
          </cell>
        </row>
        <row r="895">
          <cell r="A895">
            <v>43269</v>
          </cell>
          <cell r="B895">
            <v>0.7</v>
          </cell>
        </row>
        <row r="896">
          <cell r="A896">
            <v>43266</v>
          </cell>
          <cell r="B896">
            <v>0.75</v>
          </cell>
        </row>
        <row r="897">
          <cell r="A897">
            <v>43265</v>
          </cell>
          <cell r="B897">
            <v>0.7</v>
          </cell>
        </row>
        <row r="898">
          <cell r="A898">
            <v>43264</v>
          </cell>
          <cell r="B898">
            <v>0.8</v>
          </cell>
        </row>
        <row r="899">
          <cell r="A899">
            <v>43263</v>
          </cell>
          <cell r="B899">
            <v>0.75</v>
          </cell>
        </row>
        <row r="900">
          <cell r="A900">
            <v>43262</v>
          </cell>
          <cell r="B900">
            <v>0.7</v>
          </cell>
        </row>
        <row r="901">
          <cell r="A901">
            <v>43259</v>
          </cell>
          <cell r="B901">
            <v>0.75</v>
          </cell>
        </row>
        <row r="902">
          <cell r="A902">
            <v>43258</v>
          </cell>
          <cell r="B902">
            <v>0.8</v>
          </cell>
        </row>
        <row r="903">
          <cell r="A903">
            <v>43257</v>
          </cell>
          <cell r="B903">
            <v>0.75</v>
          </cell>
        </row>
        <row r="904">
          <cell r="A904">
            <v>43256</v>
          </cell>
          <cell r="B904">
            <v>0.75</v>
          </cell>
        </row>
        <row r="905">
          <cell r="A905">
            <v>43255</v>
          </cell>
          <cell r="B905">
            <v>0.85</v>
          </cell>
        </row>
        <row r="906">
          <cell r="A906">
            <v>43252</v>
          </cell>
          <cell r="B906">
            <v>0.85</v>
          </cell>
        </row>
        <row r="907">
          <cell r="A907">
            <v>43251</v>
          </cell>
          <cell r="B907">
            <v>0.8</v>
          </cell>
        </row>
        <row r="908">
          <cell r="A908">
            <v>43250</v>
          </cell>
          <cell r="B908">
            <v>0.95</v>
          </cell>
        </row>
        <row r="909">
          <cell r="A909">
            <v>43249</v>
          </cell>
          <cell r="B909">
            <v>0.9</v>
          </cell>
        </row>
        <row r="910">
          <cell r="A910">
            <v>43248</v>
          </cell>
          <cell r="B910">
            <v>0.85</v>
          </cell>
        </row>
        <row r="911">
          <cell r="A911">
            <v>43245</v>
          </cell>
          <cell r="B911">
            <v>0.9</v>
          </cell>
        </row>
        <row r="912">
          <cell r="A912">
            <v>43244</v>
          </cell>
          <cell r="B912">
            <v>0.85</v>
          </cell>
        </row>
        <row r="913">
          <cell r="A913">
            <v>43243</v>
          </cell>
          <cell r="B913">
            <v>0.9</v>
          </cell>
        </row>
        <row r="914">
          <cell r="A914">
            <v>43242</v>
          </cell>
          <cell r="B914">
            <v>0.95</v>
          </cell>
        </row>
        <row r="915">
          <cell r="A915">
            <v>43238</v>
          </cell>
          <cell r="B915">
            <v>1</v>
          </cell>
        </row>
        <row r="916">
          <cell r="A916">
            <v>43237</v>
          </cell>
          <cell r="B916">
            <v>0.9</v>
          </cell>
        </row>
        <row r="917">
          <cell r="A917">
            <v>43236</v>
          </cell>
          <cell r="B917">
            <v>0.95</v>
          </cell>
        </row>
        <row r="918">
          <cell r="A918">
            <v>43235</v>
          </cell>
          <cell r="B918">
            <v>1</v>
          </cell>
        </row>
        <row r="919">
          <cell r="A919">
            <v>43234</v>
          </cell>
          <cell r="B919">
            <v>1</v>
          </cell>
        </row>
        <row r="920">
          <cell r="A920">
            <v>43231</v>
          </cell>
          <cell r="B920">
            <v>0.95</v>
          </cell>
        </row>
        <row r="921">
          <cell r="A921">
            <v>43230</v>
          </cell>
          <cell r="B921">
            <v>1</v>
          </cell>
        </row>
        <row r="922">
          <cell r="A922">
            <v>43229</v>
          </cell>
          <cell r="B922">
            <v>1</v>
          </cell>
        </row>
        <row r="923">
          <cell r="A923">
            <v>43228</v>
          </cell>
          <cell r="B923">
            <v>1</v>
          </cell>
        </row>
        <row r="924">
          <cell r="A924">
            <v>43227</v>
          </cell>
          <cell r="B924">
            <v>1.05</v>
          </cell>
        </row>
        <row r="925">
          <cell r="A925">
            <v>43224</v>
          </cell>
          <cell r="B925">
            <v>1.05</v>
          </cell>
        </row>
        <row r="926">
          <cell r="A926">
            <v>43223</v>
          </cell>
          <cell r="B926">
            <v>1.1000000000000001</v>
          </cell>
        </row>
        <row r="927">
          <cell r="A927">
            <v>43222</v>
          </cell>
          <cell r="B927">
            <v>0.9</v>
          </cell>
        </row>
        <row r="928">
          <cell r="A928">
            <v>43221</v>
          </cell>
          <cell r="B928">
            <v>1</v>
          </cell>
        </row>
        <row r="929">
          <cell r="A929">
            <v>43220</v>
          </cell>
          <cell r="B929">
            <v>1.05</v>
          </cell>
        </row>
        <row r="930">
          <cell r="A930">
            <v>43217</v>
          </cell>
          <cell r="B930">
            <v>1.05</v>
          </cell>
        </row>
        <row r="931">
          <cell r="A931">
            <v>43216</v>
          </cell>
          <cell r="B931">
            <v>1.1000000000000001</v>
          </cell>
        </row>
        <row r="932">
          <cell r="A932">
            <v>43215</v>
          </cell>
          <cell r="B932">
            <v>1.1000000000000001</v>
          </cell>
        </row>
        <row r="933">
          <cell r="A933">
            <v>43214</v>
          </cell>
          <cell r="B933">
            <v>1.1000000000000001</v>
          </cell>
        </row>
        <row r="934">
          <cell r="A934">
            <v>43213</v>
          </cell>
          <cell r="B934">
            <v>1.1499999999999999</v>
          </cell>
        </row>
        <row r="935">
          <cell r="A935">
            <v>43210</v>
          </cell>
          <cell r="B935">
            <v>1.2</v>
          </cell>
        </row>
        <row r="936">
          <cell r="A936">
            <v>43209</v>
          </cell>
          <cell r="B936">
            <v>1.1000000000000001</v>
          </cell>
        </row>
        <row r="937">
          <cell r="A937">
            <v>43208</v>
          </cell>
          <cell r="B937">
            <v>1.1000000000000001</v>
          </cell>
        </row>
        <row r="938">
          <cell r="A938">
            <v>43207</v>
          </cell>
          <cell r="B938">
            <v>1.1499999999999999</v>
          </cell>
        </row>
        <row r="939">
          <cell r="A939">
            <v>43206</v>
          </cell>
          <cell r="B939">
            <v>1.1499999999999999</v>
          </cell>
        </row>
        <row r="940">
          <cell r="A940">
            <v>43203</v>
          </cell>
          <cell r="B940">
            <v>1.1499999999999999</v>
          </cell>
        </row>
        <row r="941">
          <cell r="A941">
            <v>43202</v>
          </cell>
          <cell r="B941">
            <v>1.05</v>
          </cell>
        </row>
        <row r="942">
          <cell r="A942">
            <v>43201</v>
          </cell>
          <cell r="B942">
            <v>0.9</v>
          </cell>
        </row>
        <row r="943">
          <cell r="A943">
            <v>43200</v>
          </cell>
          <cell r="B943">
            <v>0.95</v>
          </cell>
        </row>
        <row r="944">
          <cell r="A944">
            <v>43199</v>
          </cell>
          <cell r="B944">
            <v>1</v>
          </cell>
        </row>
        <row r="945">
          <cell r="A945">
            <v>43196</v>
          </cell>
          <cell r="B945">
            <v>0.85</v>
          </cell>
        </row>
        <row r="946">
          <cell r="A946">
            <v>43195</v>
          </cell>
          <cell r="B946">
            <v>1</v>
          </cell>
        </row>
        <row r="947">
          <cell r="A947">
            <v>43194</v>
          </cell>
          <cell r="B947">
            <v>1</v>
          </cell>
        </row>
        <row r="948">
          <cell r="A948">
            <v>43193</v>
          </cell>
          <cell r="B948">
            <v>1</v>
          </cell>
        </row>
        <row r="949">
          <cell r="A949">
            <v>43192</v>
          </cell>
          <cell r="B949">
            <v>1.05</v>
          </cell>
        </row>
        <row r="950">
          <cell r="A950">
            <v>43188</v>
          </cell>
          <cell r="B950">
            <v>1</v>
          </cell>
        </row>
        <row r="951">
          <cell r="A951">
            <v>43187</v>
          </cell>
          <cell r="B951">
            <v>1.1000000000000001</v>
          </cell>
        </row>
        <row r="952">
          <cell r="A952">
            <v>43186</v>
          </cell>
          <cell r="B952">
            <v>1.1000000000000001</v>
          </cell>
        </row>
        <row r="953">
          <cell r="A953">
            <v>43185</v>
          </cell>
          <cell r="B953">
            <v>1</v>
          </cell>
        </row>
        <row r="954">
          <cell r="A954">
            <v>43182</v>
          </cell>
          <cell r="B954">
            <v>1.05</v>
          </cell>
        </row>
        <row r="955">
          <cell r="A955">
            <v>43181</v>
          </cell>
          <cell r="B955">
            <v>1.05</v>
          </cell>
        </row>
        <row r="956">
          <cell r="A956">
            <v>43180</v>
          </cell>
          <cell r="B956">
            <v>1.1000000000000001</v>
          </cell>
        </row>
        <row r="957">
          <cell r="A957">
            <v>43179</v>
          </cell>
          <cell r="B957">
            <v>1.1499999999999999</v>
          </cell>
        </row>
        <row r="958">
          <cell r="A958">
            <v>43178</v>
          </cell>
          <cell r="B958">
            <v>1.25</v>
          </cell>
        </row>
        <row r="959">
          <cell r="A959">
            <v>43175</v>
          </cell>
          <cell r="B959">
            <v>1.3</v>
          </cell>
        </row>
        <row r="960">
          <cell r="A960">
            <v>43174</v>
          </cell>
          <cell r="B960">
            <v>1.2</v>
          </cell>
        </row>
        <row r="961">
          <cell r="A961">
            <v>43173</v>
          </cell>
          <cell r="B961">
            <v>1.25</v>
          </cell>
        </row>
        <row r="962">
          <cell r="A962">
            <v>43172</v>
          </cell>
          <cell r="B962">
            <v>1.25</v>
          </cell>
        </row>
        <row r="963">
          <cell r="A963">
            <v>43171</v>
          </cell>
          <cell r="B963">
            <v>1.3</v>
          </cell>
        </row>
        <row r="964">
          <cell r="A964">
            <v>43168</v>
          </cell>
          <cell r="B964">
            <v>1.25</v>
          </cell>
        </row>
        <row r="965">
          <cell r="A965">
            <v>43167</v>
          </cell>
          <cell r="B965">
            <v>1.3</v>
          </cell>
        </row>
        <row r="966">
          <cell r="A966">
            <v>43166</v>
          </cell>
          <cell r="B966">
            <v>1.35</v>
          </cell>
        </row>
        <row r="967">
          <cell r="A967">
            <v>43165</v>
          </cell>
          <cell r="B967">
            <v>1.4</v>
          </cell>
        </row>
        <row r="968">
          <cell r="A968">
            <v>43164</v>
          </cell>
          <cell r="B968">
            <v>1.45</v>
          </cell>
        </row>
        <row r="969">
          <cell r="A969">
            <v>43161</v>
          </cell>
          <cell r="B969">
            <v>1.45</v>
          </cell>
        </row>
        <row r="970">
          <cell r="A970">
            <v>43160</v>
          </cell>
          <cell r="B970">
            <v>1.45</v>
          </cell>
        </row>
        <row r="971">
          <cell r="A971">
            <v>43159</v>
          </cell>
          <cell r="B971">
            <v>1.4</v>
          </cell>
        </row>
        <row r="972">
          <cell r="A972">
            <v>43158</v>
          </cell>
          <cell r="B972">
            <v>1.35</v>
          </cell>
        </row>
        <row r="973">
          <cell r="A973">
            <v>43157</v>
          </cell>
          <cell r="B973">
            <v>1.45</v>
          </cell>
        </row>
        <row r="974">
          <cell r="A974">
            <v>43154</v>
          </cell>
          <cell r="B974">
            <v>1.45</v>
          </cell>
        </row>
        <row r="975">
          <cell r="A975">
            <v>43153</v>
          </cell>
          <cell r="B975">
            <v>1.3</v>
          </cell>
        </row>
        <row r="976">
          <cell r="A976">
            <v>43152</v>
          </cell>
          <cell r="B976">
            <v>1.35</v>
          </cell>
        </row>
        <row r="977">
          <cell r="A977">
            <v>43151</v>
          </cell>
          <cell r="B977">
            <v>1.5</v>
          </cell>
        </row>
        <row r="978">
          <cell r="A978">
            <v>43147</v>
          </cell>
          <cell r="B978">
            <v>1.6</v>
          </cell>
        </row>
        <row r="979">
          <cell r="A979">
            <v>43146</v>
          </cell>
          <cell r="B979">
            <v>1.8</v>
          </cell>
        </row>
        <row r="980">
          <cell r="A980">
            <v>43145</v>
          </cell>
          <cell r="B980">
            <v>1.45</v>
          </cell>
        </row>
        <row r="981">
          <cell r="A981">
            <v>43144</v>
          </cell>
          <cell r="B981">
            <v>1.25</v>
          </cell>
        </row>
        <row r="982">
          <cell r="A982">
            <v>43143</v>
          </cell>
          <cell r="B982">
            <v>1.3</v>
          </cell>
        </row>
        <row r="983">
          <cell r="A983">
            <v>43140</v>
          </cell>
          <cell r="B983">
            <v>1.3</v>
          </cell>
        </row>
        <row r="984">
          <cell r="A984">
            <v>43139</v>
          </cell>
          <cell r="B984">
            <v>1.35</v>
          </cell>
        </row>
        <row r="985">
          <cell r="A985">
            <v>43138</v>
          </cell>
          <cell r="B985">
            <v>1.25</v>
          </cell>
        </row>
        <row r="986">
          <cell r="A986">
            <v>43137</v>
          </cell>
          <cell r="B986">
            <v>1.3</v>
          </cell>
        </row>
        <row r="987">
          <cell r="A987">
            <v>43136</v>
          </cell>
          <cell r="B987">
            <v>1.1499999999999999</v>
          </cell>
        </row>
        <row r="988">
          <cell r="A988">
            <v>43133</v>
          </cell>
          <cell r="B988">
            <v>1.2</v>
          </cell>
        </row>
        <row r="989">
          <cell r="A989">
            <v>43132</v>
          </cell>
          <cell r="B989">
            <v>1.35</v>
          </cell>
        </row>
        <row r="990">
          <cell r="A990">
            <v>43131</v>
          </cell>
          <cell r="B990">
            <v>1.5</v>
          </cell>
        </row>
        <row r="991">
          <cell r="A991">
            <v>43130</v>
          </cell>
          <cell r="B991">
            <v>1.45</v>
          </cell>
        </row>
        <row r="992">
          <cell r="A992">
            <v>43129</v>
          </cell>
          <cell r="B992">
            <v>1.65</v>
          </cell>
        </row>
        <row r="993">
          <cell r="A993">
            <v>43126</v>
          </cell>
          <cell r="B993">
            <v>1.75</v>
          </cell>
        </row>
        <row r="994">
          <cell r="A994">
            <v>43125</v>
          </cell>
          <cell r="B994">
            <v>1.8</v>
          </cell>
        </row>
        <row r="995">
          <cell r="A995">
            <v>43124</v>
          </cell>
          <cell r="B995">
            <v>2</v>
          </cell>
        </row>
        <row r="996">
          <cell r="A996">
            <v>43123</v>
          </cell>
          <cell r="B996">
            <v>2.0499999999999998</v>
          </cell>
        </row>
        <row r="997">
          <cell r="A997">
            <v>43122</v>
          </cell>
          <cell r="B997">
            <v>2.1</v>
          </cell>
        </row>
        <row r="998">
          <cell r="A998">
            <v>43119</v>
          </cell>
          <cell r="B998">
            <v>2.15</v>
          </cell>
        </row>
        <row r="999">
          <cell r="A999">
            <v>43118</v>
          </cell>
          <cell r="B999">
            <v>2.2999999999999998</v>
          </cell>
        </row>
        <row r="1000">
          <cell r="A1000">
            <v>43117</v>
          </cell>
          <cell r="B1000">
            <v>2</v>
          </cell>
        </row>
        <row r="1001">
          <cell r="A1001">
            <v>43116</v>
          </cell>
          <cell r="B1001">
            <v>2</v>
          </cell>
        </row>
        <row r="1002">
          <cell r="A1002">
            <v>43115</v>
          </cell>
          <cell r="B1002">
            <v>2.25</v>
          </cell>
        </row>
        <row r="1003">
          <cell r="A1003">
            <v>43112</v>
          </cell>
          <cell r="B1003">
            <v>2.15</v>
          </cell>
        </row>
        <row r="1004">
          <cell r="A1004">
            <v>43111</v>
          </cell>
          <cell r="B1004">
            <v>2.4</v>
          </cell>
        </row>
        <row r="1005">
          <cell r="A1005">
            <v>43110</v>
          </cell>
          <cell r="B1005">
            <v>2.5</v>
          </cell>
        </row>
        <row r="1006">
          <cell r="A1006">
            <v>43109</v>
          </cell>
          <cell r="B1006">
            <v>2.5</v>
          </cell>
        </row>
        <row r="1007">
          <cell r="A1007">
            <v>43108</v>
          </cell>
          <cell r="B1007">
            <v>2.5499999999999998</v>
          </cell>
        </row>
        <row r="1008">
          <cell r="A1008">
            <v>43105</v>
          </cell>
          <cell r="B1008">
            <v>2.7</v>
          </cell>
        </row>
        <row r="1009">
          <cell r="A1009">
            <v>43104</v>
          </cell>
          <cell r="B1009">
            <v>2.5499999999999998</v>
          </cell>
        </row>
        <row r="1010">
          <cell r="A1010">
            <v>43103</v>
          </cell>
          <cell r="B1010">
            <v>2.5</v>
          </cell>
        </row>
        <row r="1011">
          <cell r="A1011">
            <v>43102</v>
          </cell>
          <cell r="B1011">
            <v>2.7</v>
          </cell>
        </row>
        <row r="1012">
          <cell r="A1012">
            <v>43098</v>
          </cell>
          <cell r="B1012">
            <v>2.5499999999999998</v>
          </cell>
        </row>
        <row r="1013">
          <cell r="A1013">
            <v>43097</v>
          </cell>
          <cell r="B1013">
            <v>2.65</v>
          </cell>
        </row>
        <row r="1014">
          <cell r="A1014">
            <v>43096</v>
          </cell>
          <cell r="B1014">
            <v>2.8</v>
          </cell>
        </row>
        <row r="1015">
          <cell r="A1015">
            <v>43091</v>
          </cell>
          <cell r="B1015">
            <v>2.8</v>
          </cell>
        </row>
        <row r="1016">
          <cell r="A1016">
            <v>43090</v>
          </cell>
          <cell r="B1016">
            <v>2.95</v>
          </cell>
        </row>
        <row r="1017">
          <cell r="A1017">
            <v>43089</v>
          </cell>
          <cell r="B1017">
            <v>3.2</v>
          </cell>
        </row>
        <row r="1018">
          <cell r="A1018">
            <v>43088</v>
          </cell>
          <cell r="B1018">
            <v>3.35</v>
          </cell>
        </row>
        <row r="1019">
          <cell r="A1019">
            <v>43087</v>
          </cell>
          <cell r="B1019">
            <v>3.1</v>
          </cell>
        </row>
        <row r="1020">
          <cell r="A1020">
            <v>43084</v>
          </cell>
          <cell r="B1020">
            <v>2.8</v>
          </cell>
        </row>
        <row r="1021">
          <cell r="A1021">
            <v>43083</v>
          </cell>
          <cell r="B1021">
            <v>2.75</v>
          </cell>
        </row>
        <row r="1022">
          <cell r="A1022">
            <v>43082</v>
          </cell>
          <cell r="B1022">
            <v>2.9</v>
          </cell>
        </row>
        <row r="1023">
          <cell r="A1023">
            <v>43081</v>
          </cell>
          <cell r="B1023">
            <v>3.1</v>
          </cell>
        </row>
        <row r="1024">
          <cell r="A1024">
            <v>43080</v>
          </cell>
          <cell r="B1024">
            <v>3.2</v>
          </cell>
        </row>
        <row r="1025">
          <cell r="A1025">
            <v>43077</v>
          </cell>
          <cell r="B1025">
            <v>2.75</v>
          </cell>
        </row>
        <row r="1026">
          <cell r="A1026">
            <v>43076</v>
          </cell>
          <cell r="B1026">
            <v>2.65</v>
          </cell>
        </row>
        <row r="1027">
          <cell r="A1027">
            <v>43075</v>
          </cell>
          <cell r="B1027">
            <v>2.5</v>
          </cell>
        </row>
        <row r="1028">
          <cell r="A1028">
            <v>43074</v>
          </cell>
          <cell r="B1028">
            <v>2.5499999999999998</v>
          </cell>
        </row>
        <row r="1029">
          <cell r="A1029">
            <v>43073</v>
          </cell>
          <cell r="B1029">
            <v>2.6</v>
          </cell>
        </row>
        <row r="1030">
          <cell r="A1030">
            <v>43070</v>
          </cell>
          <cell r="B1030">
            <v>2.6</v>
          </cell>
        </row>
        <row r="1031">
          <cell r="A1031">
            <v>43069</v>
          </cell>
          <cell r="B1031">
            <v>2.35</v>
          </cell>
        </row>
        <row r="1032">
          <cell r="A1032">
            <v>43068</v>
          </cell>
          <cell r="B1032">
            <v>2.5</v>
          </cell>
        </row>
        <row r="1033">
          <cell r="A1033">
            <v>43067</v>
          </cell>
          <cell r="B1033">
            <v>2.8</v>
          </cell>
        </row>
        <row r="1034">
          <cell r="A1034">
            <v>43066</v>
          </cell>
          <cell r="B1034">
            <v>2.85</v>
          </cell>
        </row>
        <row r="1035">
          <cell r="A1035">
            <v>43063</v>
          </cell>
          <cell r="B1035">
            <v>2.2999999999999998</v>
          </cell>
        </row>
        <row r="1036">
          <cell r="A1036">
            <v>43062</v>
          </cell>
          <cell r="B1036">
            <v>2.4500000000000002</v>
          </cell>
        </row>
        <row r="1037">
          <cell r="A1037">
            <v>43061</v>
          </cell>
          <cell r="B1037">
            <v>2.4500000000000002</v>
          </cell>
        </row>
        <row r="1038">
          <cell r="A1038">
            <v>43060</v>
          </cell>
          <cell r="B1038">
            <v>2.6</v>
          </cell>
        </row>
        <row r="1039">
          <cell r="A1039">
            <v>43059</v>
          </cell>
          <cell r="B1039">
            <v>2.75</v>
          </cell>
        </row>
        <row r="1040">
          <cell r="A1040">
            <v>43056</v>
          </cell>
          <cell r="B1040">
            <v>2.85</v>
          </cell>
        </row>
        <row r="1041">
          <cell r="A1041">
            <v>43055</v>
          </cell>
          <cell r="B1041">
            <v>2.7</v>
          </cell>
        </row>
        <row r="1042">
          <cell r="A1042">
            <v>43054</v>
          </cell>
          <cell r="B1042">
            <v>2.75</v>
          </cell>
        </row>
        <row r="1043">
          <cell r="A1043">
            <v>43053</v>
          </cell>
          <cell r="B1043">
            <v>2.65</v>
          </cell>
        </row>
        <row r="1044">
          <cell r="A1044">
            <v>43052</v>
          </cell>
          <cell r="B1044">
            <v>2.8</v>
          </cell>
        </row>
        <row r="1045">
          <cell r="A1045">
            <v>43049</v>
          </cell>
          <cell r="B1045">
            <v>2.8</v>
          </cell>
        </row>
        <row r="1046">
          <cell r="A1046">
            <v>43048</v>
          </cell>
          <cell r="B1046">
            <v>2.95</v>
          </cell>
        </row>
        <row r="1047">
          <cell r="A1047">
            <v>43047</v>
          </cell>
          <cell r="B1047">
            <v>3.05</v>
          </cell>
        </row>
        <row r="1048">
          <cell r="A1048">
            <v>43046</v>
          </cell>
          <cell r="B1048">
            <v>3</v>
          </cell>
        </row>
        <row r="1049">
          <cell r="A1049">
            <v>43045</v>
          </cell>
          <cell r="B1049">
            <v>3.05</v>
          </cell>
        </row>
        <row r="1050">
          <cell r="A1050">
            <v>43042</v>
          </cell>
          <cell r="B1050">
            <v>3.25</v>
          </cell>
        </row>
        <row r="1051">
          <cell r="A1051">
            <v>43041</v>
          </cell>
          <cell r="B1051">
            <v>3.15</v>
          </cell>
        </row>
        <row r="1052">
          <cell r="A1052">
            <v>43040</v>
          </cell>
          <cell r="B1052">
            <v>3.4</v>
          </cell>
        </row>
        <row r="1053">
          <cell r="A1053">
            <v>43039</v>
          </cell>
          <cell r="B1053">
            <v>3.65</v>
          </cell>
        </row>
        <row r="1054">
          <cell r="A1054">
            <v>43038</v>
          </cell>
          <cell r="B1054">
            <v>2.8</v>
          </cell>
        </row>
        <row r="1055">
          <cell r="A1055">
            <v>43035</v>
          </cell>
          <cell r="B1055">
            <v>2.65</v>
          </cell>
        </row>
        <row r="1056">
          <cell r="A1056">
            <v>43034</v>
          </cell>
          <cell r="B1056">
            <v>2.65</v>
          </cell>
        </row>
        <row r="1057">
          <cell r="A1057">
            <v>43033</v>
          </cell>
          <cell r="B1057">
            <v>2.4</v>
          </cell>
        </row>
        <row r="1058">
          <cell r="A1058">
            <v>43032</v>
          </cell>
          <cell r="B1058">
            <v>2.4500000000000002</v>
          </cell>
        </row>
        <row r="1059">
          <cell r="A1059">
            <v>43031</v>
          </cell>
          <cell r="B1059">
            <v>2.7</v>
          </cell>
        </row>
        <row r="1060">
          <cell r="A1060">
            <v>43028</v>
          </cell>
          <cell r="B1060">
            <v>2.75</v>
          </cell>
        </row>
        <row r="1061">
          <cell r="A1061">
            <v>43027</v>
          </cell>
          <cell r="B1061">
            <v>2.4</v>
          </cell>
        </row>
        <row r="1062">
          <cell r="A1062">
            <v>43026</v>
          </cell>
          <cell r="B1062">
            <v>2.6</v>
          </cell>
        </row>
        <row r="1063">
          <cell r="A1063">
            <v>43025</v>
          </cell>
          <cell r="B1063">
            <v>2.8</v>
          </cell>
        </row>
        <row r="1064">
          <cell r="A1064">
            <v>43024</v>
          </cell>
          <cell r="B1064">
            <v>3.7</v>
          </cell>
        </row>
        <row r="1065">
          <cell r="A1065">
            <v>43021</v>
          </cell>
          <cell r="B1065">
            <v>1.95</v>
          </cell>
        </row>
        <row r="1066">
          <cell r="A1066">
            <v>43020</v>
          </cell>
          <cell r="B1066">
            <v>1.55</v>
          </cell>
        </row>
        <row r="1067">
          <cell r="A1067">
            <v>43019</v>
          </cell>
          <cell r="B1067">
            <v>1.2</v>
          </cell>
        </row>
        <row r="1068">
          <cell r="A1068">
            <v>43018</v>
          </cell>
          <cell r="B1068">
            <v>1.3</v>
          </cell>
        </row>
        <row r="1069">
          <cell r="A1069">
            <v>43014</v>
          </cell>
          <cell r="B1069">
            <v>1.05</v>
          </cell>
        </row>
        <row r="1070">
          <cell r="A1070">
            <v>43013</v>
          </cell>
          <cell r="B1070">
            <v>1</v>
          </cell>
        </row>
        <row r="1071">
          <cell r="A1071">
            <v>43012</v>
          </cell>
          <cell r="B1071">
            <v>0.8</v>
          </cell>
        </row>
        <row r="1072">
          <cell r="A1072">
            <v>43011</v>
          </cell>
          <cell r="B1072">
            <v>0.8</v>
          </cell>
        </row>
        <row r="1073">
          <cell r="A1073">
            <v>43010</v>
          </cell>
          <cell r="B1073">
            <v>0.8</v>
          </cell>
        </row>
        <row r="1074">
          <cell r="A1074">
            <v>43007</v>
          </cell>
          <cell r="B1074">
            <v>0.85</v>
          </cell>
        </row>
        <row r="1075">
          <cell r="A1075">
            <v>43006</v>
          </cell>
          <cell r="B1075">
            <v>0.75</v>
          </cell>
        </row>
        <row r="1076">
          <cell r="A1076">
            <v>43005</v>
          </cell>
          <cell r="B1076">
            <v>0.8</v>
          </cell>
        </row>
        <row r="1077">
          <cell r="A1077">
            <v>43004</v>
          </cell>
          <cell r="B1077">
            <v>0.85</v>
          </cell>
        </row>
        <row r="1078">
          <cell r="A1078">
            <v>43003</v>
          </cell>
          <cell r="B1078">
            <v>0.95</v>
          </cell>
        </row>
        <row r="1079">
          <cell r="A1079">
            <v>43000</v>
          </cell>
          <cell r="B1079">
            <v>1</v>
          </cell>
        </row>
        <row r="1080">
          <cell r="A1080">
            <v>42999</v>
          </cell>
          <cell r="B1080">
            <v>0.75</v>
          </cell>
        </row>
        <row r="1081">
          <cell r="A1081">
            <v>42998</v>
          </cell>
          <cell r="B1081">
            <v>0.85</v>
          </cell>
        </row>
        <row r="1082">
          <cell r="A1082">
            <v>42997</v>
          </cell>
          <cell r="B1082">
            <v>0.8</v>
          </cell>
        </row>
        <row r="1083">
          <cell r="A1083">
            <v>42996</v>
          </cell>
          <cell r="B1083">
            <v>0.75</v>
          </cell>
        </row>
        <row r="1084">
          <cell r="A1084">
            <v>42993</v>
          </cell>
          <cell r="B1084">
            <v>0.7</v>
          </cell>
        </row>
        <row r="1085">
          <cell r="A1085">
            <v>42992</v>
          </cell>
          <cell r="B1085">
            <v>0.6</v>
          </cell>
        </row>
        <row r="1086">
          <cell r="A1086">
            <v>42991</v>
          </cell>
          <cell r="B1086">
            <v>0.55000000000000004</v>
          </cell>
        </row>
        <row r="1087">
          <cell r="A1087">
            <v>42990</v>
          </cell>
          <cell r="B1087">
            <v>0.6</v>
          </cell>
        </row>
        <row r="1088">
          <cell r="A1088">
            <v>42989</v>
          </cell>
          <cell r="B1088">
            <v>0.55000000000000004</v>
          </cell>
        </row>
        <row r="1089">
          <cell r="A1089">
            <v>42986</v>
          </cell>
          <cell r="B1089">
            <v>0.55000000000000004</v>
          </cell>
        </row>
        <row r="1090">
          <cell r="A1090">
            <v>42985</v>
          </cell>
          <cell r="B1090">
            <v>0.45</v>
          </cell>
        </row>
        <row r="1091">
          <cell r="A1091">
            <v>42984</v>
          </cell>
          <cell r="B1091">
            <v>0.4</v>
          </cell>
        </row>
        <row r="1092">
          <cell r="A1092">
            <v>42983</v>
          </cell>
          <cell r="B1092">
            <v>0.4</v>
          </cell>
        </row>
        <row r="1093">
          <cell r="A1093">
            <v>42979</v>
          </cell>
          <cell r="B1093">
            <v>0.4</v>
          </cell>
        </row>
        <row r="1094">
          <cell r="A1094">
            <v>42978</v>
          </cell>
          <cell r="B1094">
            <v>0.45</v>
          </cell>
        </row>
        <row r="1095">
          <cell r="A1095">
            <v>42977</v>
          </cell>
          <cell r="B1095">
            <v>0.45</v>
          </cell>
        </row>
        <row r="1096">
          <cell r="A1096">
            <v>42976</v>
          </cell>
          <cell r="B1096">
            <v>0.45</v>
          </cell>
        </row>
        <row r="1097">
          <cell r="A1097">
            <v>42975</v>
          </cell>
          <cell r="B1097">
            <v>0.45</v>
          </cell>
        </row>
        <row r="1098">
          <cell r="A1098">
            <v>42972</v>
          </cell>
          <cell r="B1098">
            <v>0.45</v>
          </cell>
        </row>
        <row r="1099">
          <cell r="A1099">
            <v>42971</v>
          </cell>
          <cell r="B1099">
            <v>0.4</v>
          </cell>
        </row>
        <row r="1100">
          <cell r="A1100">
            <v>42970</v>
          </cell>
          <cell r="B1100">
            <v>0.4</v>
          </cell>
        </row>
        <row r="1101">
          <cell r="A1101">
            <v>42969</v>
          </cell>
          <cell r="B1101">
            <v>0.4</v>
          </cell>
        </row>
        <row r="1102">
          <cell r="A1102">
            <v>42968</v>
          </cell>
          <cell r="B1102">
            <v>0.5</v>
          </cell>
        </row>
        <row r="1103">
          <cell r="A1103">
            <v>42965</v>
          </cell>
          <cell r="B1103">
            <v>0.45</v>
          </cell>
        </row>
        <row r="1104">
          <cell r="A1104">
            <v>42964</v>
          </cell>
          <cell r="B1104">
            <v>0.45</v>
          </cell>
        </row>
        <row r="1105">
          <cell r="A1105">
            <v>42963</v>
          </cell>
          <cell r="B1105">
            <v>0.45</v>
          </cell>
        </row>
        <row r="1106">
          <cell r="A1106">
            <v>42962</v>
          </cell>
          <cell r="B1106">
            <v>0.4</v>
          </cell>
        </row>
        <row r="1107">
          <cell r="A1107">
            <v>42961</v>
          </cell>
          <cell r="B1107">
            <v>0.4</v>
          </cell>
        </row>
        <row r="1108">
          <cell r="A1108">
            <v>42958</v>
          </cell>
          <cell r="B1108">
            <v>0.4</v>
          </cell>
        </row>
        <row r="1109">
          <cell r="A1109">
            <v>42957</v>
          </cell>
          <cell r="B1109">
            <v>0.5</v>
          </cell>
        </row>
        <row r="1110">
          <cell r="A1110">
            <v>42956</v>
          </cell>
          <cell r="B1110">
            <v>0.5</v>
          </cell>
        </row>
        <row r="1111">
          <cell r="A1111">
            <v>42955</v>
          </cell>
          <cell r="B1111">
            <v>0.5</v>
          </cell>
        </row>
        <row r="1112">
          <cell r="A1112">
            <v>42951</v>
          </cell>
          <cell r="B1112">
            <v>0.5</v>
          </cell>
        </row>
        <row r="1113">
          <cell r="A1113">
            <v>42950</v>
          </cell>
          <cell r="B1113">
            <v>0.5</v>
          </cell>
        </row>
        <row r="1114">
          <cell r="A1114">
            <v>42949</v>
          </cell>
          <cell r="B1114">
            <v>0.5</v>
          </cell>
        </row>
        <row r="1115">
          <cell r="A1115">
            <v>42948</v>
          </cell>
          <cell r="B1115">
            <v>0.5</v>
          </cell>
        </row>
        <row r="1116">
          <cell r="A1116">
            <v>42947</v>
          </cell>
          <cell r="B1116">
            <v>0.5</v>
          </cell>
        </row>
        <row r="1117">
          <cell r="A1117">
            <v>42944</v>
          </cell>
          <cell r="B1117">
            <v>0.5</v>
          </cell>
        </row>
        <row r="1118">
          <cell r="A1118">
            <v>42943</v>
          </cell>
          <cell r="B1118">
            <v>0.55000000000000004</v>
          </cell>
        </row>
        <row r="1119">
          <cell r="A1119">
            <v>42942</v>
          </cell>
          <cell r="B1119">
            <v>0.55000000000000004</v>
          </cell>
        </row>
        <row r="1120">
          <cell r="A1120">
            <v>42941</v>
          </cell>
          <cell r="B1120">
            <v>0.5</v>
          </cell>
        </row>
        <row r="1121">
          <cell r="A1121">
            <v>42940</v>
          </cell>
          <cell r="B1121">
            <v>0.5</v>
          </cell>
        </row>
        <row r="1122">
          <cell r="A1122">
            <v>42937</v>
          </cell>
          <cell r="B1122">
            <v>0.45</v>
          </cell>
        </row>
        <row r="1123">
          <cell r="A1123">
            <v>42936</v>
          </cell>
          <cell r="B1123">
            <v>0.4</v>
          </cell>
        </row>
        <row r="1124">
          <cell r="A1124">
            <v>42935</v>
          </cell>
          <cell r="B1124">
            <v>0.4</v>
          </cell>
        </row>
        <row r="1125">
          <cell r="A1125">
            <v>42934</v>
          </cell>
          <cell r="B1125">
            <v>0.45</v>
          </cell>
        </row>
        <row r="1126">
          <cell r="A1126">
            <v>42933</v>
          </cell>
          <cell r="B1126">
            <v>0.4</v>
          </cell>
        </row>
        <row r="1127">
          <cell r="A1127">
            <v>42930</v>
          </cell>
          <cell r="B1127">
            <v>0.4</v>
          </cell>
        </row>
        <row r="1128">
          <cell r="A1128">
            <v>42929</v>
          </cell>
          <cell r="B1128">
            <v>0.4</v>
          </cell>
        </row>
        <row r="1129">
          <cell r="A1129">
            <v>42928</v>
          </cell>
          <cell r="B1129">
            <v>0.45</v>
          </cell>
        </row>
        <row r="1130">
          <cell r="A1130">
            <v>42927</v>
          </cell>
          <cell r="B1130">
            <v>0.4</v>
          </cell>
        </row>
        <row r="1131">
          <cell r="A1131">
            <v>42926</v>
          </cell>
          <cell r="B1131">
            <v>0.4</v>
          </cell>
        </row>
        <row r="1132">
          <cell r="A1132">
            <v>42923</v>
          </cell>
          <cell r="B1132">
            <v>0.35</v>
          </cell>
        </row>
        <row r="1133">
          <cell r="A1133">
            <v>42922</v>
          </cell>
          <cell r="B1133">
            <v>0.35</v>
          </cell>
        </row>
        <row r="1134">
          <cell r="A1134">
            <v>42921</v>
          </cell>
          <cell r="B1134">
            <v>0.4</v>
          </cell>
        </row>
        <row r="1135">
          <cell r="A1135">
            <v>42920</v>
          </cell>
          <cell r="B1135">
            <v>0.4</v>
          </cell>
        </row>
        <row r="1136">
          <cell r="A1136">
            <v>42916</v>
          </cell>
          <cell r="B1136">
            <v>0.4</v>
          </cell>
        </row>
        <row r="1137">
          <cell r="A1137">
            <v>42915</v>
          </cell>
          <cell r="B1137">
            <v>0.4</v>
          </cell>
        </row>
        <row r="1138">
          <cell r="A1138">
            <v>42914</v>
          </cell>
          <cell r="B1138">
            <v>0.4</v>
          </cell>
        </row>
        <row r="1139">
          <cell r="A1139">
            <v>42913</v>
          </cell>
          <cell r="B1139">
            <v>0.4</v>
          </cell>
        </row>
        <row r="1140">
          <cell r="A1140">
            <v>42912</v>
          </cell>
          <cell r="B1140">
            <v>0.4</v>
          </cell>
        </row>
        <row r="1141">
          <cell r="A1141">
            <v>42909</v>
          </cell>
          <cell r="B1141">
            <v>0.4</v>
          </cell>
        </row>
        <row r="1142">
          <cell r="A1142">
            <v>42908</v>
          </cell>
          <cell r="B1142">
            <v>0.4</v>
          </cell>
        </row>
        <row r="1143">
          <cell r="A1143">
            <v>42907</v>
          </cell>
          <cell r="B1143">
            <v>0.4</v>
          </cell>
        </row>
        <row r="1144">
          <cell r="A1144">
            <v>42906</v>
          </cell>
          <cell r="B1144">
            <v>0.5</v>
          </cell>
        </row>
        <row r="1145">
          <cell r="A1145">
            <v>42905</v>
          </cell>
          <cell r="B1145">
            <v>0.5</v>
          </cell>
        </row>
        <row r="1146">
          <cell r="A1146">
            <v>42902</v>
          </cell>
          <cell r="B1146">
            <v>0.5</v>
          </cell>
        </row>
        <row r="1147">
          <cell r="A1147">
            <v>42901</v>
          </cell>
          <cell r="B1147">
            <v>0.4</v>
          </cell>
        </row>
        <row r="1148">
          <cell r="A1148">
            <v>42900</v>
          </cell>
          <cell r="B1148">
            <v>0.4</v>
          </cell>
        </row>
        <row r="1149">
          <cell r="A1149">
            <v>42899</v>
          </cell>
          <cell r="B1149">
            <v>0.45</v>
          </cell>
        </row>
        <row r="1150">
          <cell r="A1150">
            <v>42898</v>
          </cell>
          <cell r="B1150">
            <v>0.45</v>
          </cell>
        </row>
        <row r="1151">
          <cell r="A1151">
            <v>42895</v>
          </cell>
          <cell r="B1151">
            <v>0.45</v>
          </cell>
        </row>
        <row r="1152">
          <cell r="A1152">
            <v>42894</v>
          </cell>
          <cell r="B1152">
            <v>0.45</v>
          </cell>
        </row>
        <row r="1153">
          <cell r="A1153">
            <v>42893</v>
          </cell>
          <cell r="B1153">
            <v>0.45</v>
          </cell>
        </row>
        <row r="1154">
          <cell r="A1154">
            <v>42892</v>
          </cell>
          <cell r="B1154">
            <v>0.45</v>
          </cell>
        </row>
        <row r="1155">
          <cell r="A1155">
            <v>42891</v>
          </cell>
          <cell r="B1155">
            <v>0.5</v>
          </cell>
        </row>
        <row r="1156">
          <cell r="A1156">
            <v>42888</v>
          </cell>
          <cell r="B1156">
            <v>0.5</v>
          </cell>
        </row>
        <row r="1157">
          <cell r="A1157">
            <v>42887</v>
          </cell>
          <cell r="B1157">
            <v>0.45</v>
          </cell>
        </row>
        <row r="1158">
          <cell r="A1158">
            <v>42886</v>
          </cell>
          <cell r="B1158">
            <v>0.4</v>
          </cell>
        </row>
        <row r="1159">
          <cell r="A1159">
            <v>42885</v>
          </cell>
          <cell r="B1159">
            <v>0.5</v>
          </cell>
        </row>
        <row r="1160">
          <cell r="A1160">
            <v>42884</v>
          </cell>
          <cell r="B1160">
            <v>0.5</v>
          </cell>
        </row>
        <row r="1161">
          <cell r="A1161">
            <v>42881</v>
          </cell>
          <cell r="B1161">
            <v>0.55000000000000004</v>
          </cell>
        </row>
        <row r="1162">
          <cell r="A1162">
            <v>42880</v>
          </cell>
          <cell r="B1162">
            <v>0.55000000000000004</v>
          </cell>
        </row>
        <row r="1163">
          <cell r="A1163">
            <v>42879</v>
          </cell>
          <cell r="B1163">
            <v>0.55000000000000004</v>
          </cell>
        </row>
        <row r="1164">
          <cell r="A1164">
            <v>42878</v>
          </cell>
          <cell r="B1164">
            <v>0.55000000000000004</v>
          </cell>
        </row>
        <row r="1165">
          <cell r="A1165">
            <v>42874</v>
          </cell>
          <cell r="B1165">
            <v>0.45</v>
          </cell>
        </row>
        <row r="1166">
          <cell r="A1166">
            <v>42873</v>
          </cell>
          <cell r="B1166">
            <v>0.45</v>
          </cell>
        </row>
        <row r="1167">
          <cell r="A1167">
            <v>42872</v>
          </cell>
          <cell r="B1167">
            <v>0.45</v>
          </cell>
        </row>
        <row r="1168">
          <cell r="A1168">
            <v>42871</v>
          </cell>
          <cell r="B1168">
            <v>0.45</v>
          </cell>
        </row>
        <row r="1169">
          <cell r="A1169">
            <v>42870</v>
          </cell>
          <cell r="B1169">
            <v>0.45</v>
          </cell>
        </row>
        <row r="1170">
          <cell r="A1170">
            <v>42867</v>
          </cell>
          <cell r="B1170">
            <v>0.6</v>
          </cell>
        </row>
        <row r="1171">
          <cell r="A1171">
            <v>42866</v>
          </cell>
          <cell r="B1171">
            <v>0.6</v>
          </cell>
        </row>
        <row r="1172">
          <cell r="A1172">
            <v>42865</v>
          </cell>
          <cell r="B1172">
            <v>0.45</v>
          </cell>
        </row>
        <row r="1173">
          <cell r="A1173">
            <v>42864</v>
          </cell>
          <cell r="B1173">
            <v>0.45</v>
          </cell>
        </row>
        <row r="1174">
          <cell r="A1174">
            <v>42863</v>
          </cell>
          <cell r="B1174">
            <v>0.45</v>
          </cell>
        </row>
        <row r="1175">
          <cell r="A1175">
            <v>42860</v>
          </cell>
          <cell r="B1175">
            <v>0.4</v>
          </cell>
        </row>
        <row r="1176">
          <cell r="A1176">
            <v>42859</v>
          </cell>
          <cell r="B1176">
            <v>0.4</v>
          </cell>
        </row>
        <row r="1177">
          <cell r="A1177">
            <v>42858</v>
          </cell>
          <cell r="B1177">
            <v>0.4</v>
          </cell>
        </row>
        <row r="1178">
          <cell r="A1178">
            <v>42857</v>
          </cell>
          <cell r="B1178">
            <v>0.4</v>
          </cell>
        </row>
        <row r="1179">
          <cell r="A1179">
            <v>42856</v>
          </cell>
          <cell r="B1179">
            <v>0.4</v>
          </cell>
        </row>
        <row r="1180">
          <cell r="A1180">
            <v>42853</v>
          </cell>
          <cell r="B1180">
            <v>0.4</v>
          </cell>
        </row>
        <row r="1181">
          <cell r="A1181">
            <v>42852</v>
          </cell>
          <cell r="B1181">
            <v>0.4</v>
          </cell>
        </row>
        <row r="1182">
          <cell r="A1182">
            <v>42851</v>
          </cell>
          <cell r="B1182">
            <v>0.4</v>
          </cell>
        </row>
        <row r="1183">
          <cell r="A1183">
            <v>42850</v>
          </cell>
          <cell r="B1183">
            <v>0.4</v>
          </cell>
        </row>
        <row r="1184">
          <cell r="A1184">
            <v>42849</v>
          </cell>
          <cell r="B1184">
            <v>0.4</v>
          </cell>
        </row>
        <row r="1185">
          <cell r="A1185">
            <v>42846</v>
          </cell>
          <cell r="B1185">
            <v>0.4</v>
          </cell>
        </row>
        <row r="1186">
          <cell r="A1186">
            <v>42845</v>
          </cell>
          <cell r="B1186">
            <v>0.4</v>
          </cell>
        </row>
        <row r="1187">
          <cell r="A1187">
            <v>42844</v>
          </cell>
          <cell r="B1187">
            <v>0.4</v>
          </cell>
        </row>
        <row r="1188">
          <cell r="A1188">
            <v>42843</v>
          </cell>
          <cell r="B1188">
            <v>0.4</v>
          </cell>
        </row>
        <row r="1189">
          <cell r="A1189">
            <v>42842</v>
          </cell>
          <cell r="B1189">
            <v>0.35</v>
          </cell>
        </row>
        <row r="1190">
          <cell r="A1190">
            <v>42838</v>
          </cell>
          <cell r="B1190">
            <v>0.4</v>
          </cell>
        </row>
        <row r="1191">
          <cell r="A1191">
            <v>42837</v>
          </cell>
          <cell r="B1191">
            <v>0.45</v>
          </cell>
        </row>
        <row r="1192">
          <cell r="A1192">
            <v>42836</v>
          </cell>
          <cell r="B1192">
            <v>0.45</v>
          </cell>
        </row>
        <row r="1193">
          <cell r="A1193">
            <v>42835</v>
          </cell>
          <cell r="B1193">
            <v>0.5</v>
          </cell>
        </row>
        <row r="1194">
          <cell r="A1194">
            <v>42832</v>
          </cell>
          <cell r="B1194">
            <v>0.55000000000000004</v>
          </cell>
        </row>
        <row r="1195">
          <cell r="A1195">
            <v>42831</v>
          </cell>
          <cell r="B1195">
            <v>0.5</v>
          </cell>
        </row>
        <row r="1196">
          <cell r="A1196">
            <v>42830</v>
          </cell>
          <cell r="B1196">
            <v>0.5</v>
          </cell>
        </row>
        <row r="1197">
          <cell r="A1197">
            <v>42829</v>
          </cell>
          <cell r="B1197">
            <v>0.45</v>
          </cell>
        </row>
        <row r="1198">
          <cell r="A1198">
            <v>42828</v>
          </cell>
          <cell r="B1198">
            <v>0.45</v>
          </cell>
        </row>
        <row r="1199">
          <cell r="A1199">
            <v>42825</v>
          </cell>
          <cell r="B1199">
            <v>0.45</v>
          </cell>
        </row>
        <row r="1200">
          <cell r="A1200">
            <v>42824</v>
          </cell>
          <cell r="B1200">
            <v>0.45</v>
          </cell>
        </row>
        <row r="1201">
          <cell r="A1201">
            <v>42823</v>
          </cell>
          <cell r="B1201">
            <v>0.5</v>
          </cell>
        </row>
        <row r="1202">
          <cell r="A1202">
            <v>42822</v>
          </cell>
          <cell r="B1202">
            <v>0.4</v>
          </cell>
        </row>
        <row r="1203">
          <cell r="A1203">
            <v>42821</v>
          </cell>
          <cell r="B1203">
            <v>0.25</v>
          </cell>
        </row>
        <row r="1204">
          <cell r="A1204">
            <v>42818</v>
          </cell>
          <cell r="B1204">
            <v>0.25</v>
          </cell>
        </row>
        <row r="1205">
          <cell r="A1205">
            <v>42817</v>
          </cell>
          <cell r="B1205">
            <v>0.25</v>
          </cell>
        </row>
        <row r="1206">
          <cell r="A1206">
            <v>42816</v>
          </cell>
          <cell r="B1206">
            <v>0.25</v>
          </cell>
        </row>
        <row r="1207">
          <cell r="A1207">
            <v>42815</v>
          </cell>
          <cell r="B1207">
            <v>0.3</v>
          </cell>
        </row>
        <row r="1208">
          <cell r="A1208">
            <v>42814</v>
          </cell>
          <cell r="B1208">
            <v>0.4</v>
          </cell>
        </row>
        <row r="1209">
          <cell r="A1209">
            <v>42811</v>
          </cell>
          <cell r="B1209">
            <v>0.25</v>
          </cell>
        </row>
        <row r="1210">
          <cell r="A1210">
            <v>42810</v>
          </cell>
          <cell r="B1210">
            <v>0.25</v>
          </cell>
        </row>
        <row r="1211">
          <cell r="A1211">
            <v>42809</v>
          </cell>
          <cell r="B1211">
            <v>0.3</v>
          </cell>
        </row>
        <row r="1212">
          <cell r="A1212">
            <v>42808</v>
          </cell>
          <cell r="B1212">
            <v>0.3</v>
          </cell>
        </row>
        <row r="1213">
          <cell r="A1213">
            <v>42807</v>
          </cell>
          <cell r="B1213">
            <v>0.4</v>
          </cell>
        </row>
        <row r="1214">
          <cell r="A1214">
            <v>42804</v>
          </cell>
          <cell r="B1214">
            <v>0.4</v>
          </cell>
        </row>
        <row r="1215">
          <cell r="A1215">
            <v>42803</v>
          </cell>
          <cell r="B1215">
            <v>0.3</v>
          </cell>
        </row>
        <row r="1216">
          <cell r="A1216">
            <v>42802</v>
          </cell>
          <cell r="B1216">
            <v>0.3</v>
          </cell>
        </row>
        <row r="1217">
          <cell r="A1217">
            <v>42801</v>
          </cell>
          <cell r="B1217">
            <v>0.4</v>
          </cell>
        </row>
        <row r="1218">
          <cell r="A1218">
            <v>42800</v>
          </cell>
          <cell r="B1218">
            <v>0.4</v>
          </cell>
        </row>
        <row r="1219">
          <cell r="A1219">
            <v>42797</v>
          </cell>
          <cell r="B1219">
            <v>0.4</v>
          </cell>
        </row>
        <row r="1220">
          <cell r="A1220">
            <v>42796</v>
          </cell>
          <cell r="B1220">
            <v>0.4</v>
          </cell>
        </row>
        <row r="1221">
          <cell r="A1221">
            <v>42795</v>
          </cell>
          <cell r="B1221">
            <v>0.45</v>
          </cell>
        </row>
        <row r="1222">
          <cell r="A1222">
            <v>42794</v>
          </cell>
          <cell r="B1222">
            <v>0.45</v>
          </cell>
        </row>
        <row r="1223">
          <cell r="A1223">
            <v>42793</v>
          </cell>
          <cell r="B1223">
            <v>0.5</v>
          </cell>
        </row>
        <row r="1224">
          <cell r="A1224">
            <v>42790</v>
          </cell>
          <cell r="B1224">
            <v>0.5</v>
          </cell>
        </row>
        <row r="1225">
          <cell r="A1225">
            <v>42789</v>
          </cell>
          <cell r="B1225">
            <v>0.5</v>
          </cell>
        </row>
        <row r="1226">
          <cell r="A1226">
            <v>42788</v>
          </cell>
          <cell r="B1226">
            <v>0.5</v>
          </cell>
        </row>
        <row r="1227">
          <cell r="A1227">
            <v>42787</v>
          </cell>
          <cell r="B1227">
            <v>0.5</v>
          </cell>
        </row>
        <row r="1228">
          <cell r="A1228">
            <v>42783</v>
          </cell>
          <cell r="B1228">
            <v>0.5</v>
          </cell>
        </row>
        <row r="1229">
          <cell r="A1229">
            <v>42782</v>
          </cell>
          <cell r="B1229">
            <v>0.5</v>
          </cell>
        </row>
        <row r="1230">
          <cell r="A1230">
            <v>42781</v>
          </cell>
          <cell r="B1230">
            <v>0.55000000000000004</v>
          </cell>
        </row>
        <row r="1231">
          <cell r="A1231">
            <v>42780</v>
          </cell>
          <cell r="B1231">
            <v>0.45</v>
          </cell>
        </row>
        <row r="1232">
          <cell r="A1232">
            <v>42779</v>
          </cell>
          <cell r="B1232">
            <v>0.4</v>
          </cell>
        </row>
        <row r="1233">
          <cell r="A1233">
            <v>42776</v>
          </cell>
          <cell r="B1233">
            <v>0.4</v>
          </cell>
        </row>
        <row r="1234">
          <cell r="A1234">
            <v>42775</v>
          </cell>
          <cell r="B1234">
            <v>0.4</v>
          </cell>
        </row>
        <row r="1235">
          <cell r="A1235">
            <v>42774</v>
          </cell>
          <cell r="B1235">
            <v>0.4</v>
          </cell>
        </row>
        <row r="1236">
          <cell r="A1236">
            <v>42773</v>
          </cell>
          <cell r="B1236">
            <v>0.4</v>
          </cell>
        </row>
        <row r="1237">
          <cell r="A1237">
            <v>42772</v>
          </cell>
          <cell r="B1237">
            <v>0.4</v>
          </cell>
        </row>
        <row r="1238">
          <cell r="A1238">
            <v>42769</v>
          </cell>
          <cell r="B1238">
            <v>0.4</v>
          </cell>
        </row>
        <row r="1239">
          <cell r="A1239">
            <v>42768</v>
          </cell>
          <cell r="B1239">
            <v>0.4</v>
          </cell>
        </row>
        <row r="1240">
          <cell r="A1240">
            <v>42767</v>
          </cell>
          <cell r="B1240">
            <v>0.4</v>
          </cell>
        </row>
        <row r="1241">
          <cell r="A1241">
            <v>42766</v>
          </cell>
          <cell r="B1241">
            <v>0.4</v>
          </cell>
        </row>
        <row r="1242">
          <cell r="A1242">
            <v>42765</v>
          </cell>
          <cell r="B1242">
            <v>0.4</v>
          </cell>
        </row>
        <row r="1243">
          <cell r="A1243">
            <v>42762</v>
          </cell>
          <cell r="B1243">
            <v>0.4</v>
          </cell>
        </row>
        <row r="1244">
          <cell r="A1244">
            <v>42761</v>
          </cell>
          <cell r="B1244">
            <v>0.4</v>
          </cell>
        </row>
        <row r="1245">
          <cell r="A1245">
            <v>42760</v>
          </cell>
          <cell r="B1245">
            <v>0.4</v>
          </cell>
        </row>
        <row r="1246">
          <cell r="A1246">
            <v>42759</v>
          </cell>
          <cell r="B1246">
            <v>0.55000000000000004</v>
          </cell>
        </row>
        <row r="1247">
          <cell r="A1247">
            <v>42758</v>
          </cell>
          <cell r="B1247">
            <v>0.4</v>
          </cell>
        </row>
        <row r="1248">
          <cell r="A1248">
            <v>42755</v>
          </cell>
          <cell r="B1248">
            <v>0.4</v>
          </cell>
        </row>
        <row r="1249">
          <cell r="A1249">
            <v>42754</v>
          </cell>
          <cell r="B1249">
            <v>0.5</v>
          </cell>
        </row>
        <row r="1250">
          <cell r="A1250">
            <v>42753</v>
          </cell>
          <cell r="B1250">
            <v>0.5</v>
          </cell>
        </row>
        <row r="1251">
          <cell r="A1251">
            <v>42752</v>
          </cell>
          <cell r="B1251">
            <v>0.5</v>
          </cell>
        </row>
        <row r="1252">
          <cell r="A1252">
            <v>42751</v>
          </cell>
          <cell r="B1252">
            <v>0.5</v>
          </cell>
        </row>
        <row r="1253">
          <cell r="A1253">
            <v>42748</v>
          </cell>
          <cell r="B1253">
            <v>0.5</v>
          </cell>
        </row>
        <row r="1254">
          <cell r="A1254">
            <v>42747</v>
          </cell>
          <cell r="B1254">
            <v>0.5</v>
          </cell>
        </row>
        <row r="1255">
          <cell r="A1255">
            <v>42746</v>
          </cell>
          <cell r="B1255">
            <v>0.5</v>
          </cell>
        </row>
        <row r="1256">
          <cell r="A1256">
            <v>42745</v>
          </cell>
          <cell r="B1256">
            <v>1.25</v>
          </cell>
        </row>
        <row r="1257">
          <cell r="A1257">
            <v>42744</v>
          </cell>
          <cell r="B1257">
            <v>1.25</v>
          </cell>
        </row>
        <row r="1258">
          <cell r="A1258">
            <v>42741</v>
          </cell>
          <cell r="B1258">
            <v>0.5</v>
          </cell>
        </row>
        <row r="1259">
          <cell r="A1259">
            <v>42740</v>
          </cell>
          <cell r="B1259">
            <v>0.5</v>
          </cell>
        </row>
        <row r="1260">
          <cell r="A1260">
            <v>42739</v>
          </cell>
          <cell r="B1260">
            <v>0.45</v>
          </cell>
        </row>
        <row r="1261">
          <cell r="A1261">
            <v>42738</v>
          </cell>
          <cell r="B1261">
            <v>0.4</v>
          </cell>
        </row>
        <row r="1262">
          <cell r="A1262">
            <v>42734</v>
          </cell>
          <cell r="B1262">
            <v>0.4</v>
          </cell>
        </row>
        <row r="1263">
          <cell r="A1263">
            <v>42733</v>
          </cell>
          <cell r="B1263">
            <v>0.3</v>
          </cell>
        </row>
        <row r="1264">
          <cell r="A1264">
            <v>42732</v>
          </cell>
          <cell r="B1264">
            <v>0.3</v>
          </cell>
        </row>
        <row r="1265">
          <cell r="A1265">
            <v>42727</v>
          </cell>
          <cell r="B1265">
            <v>0.3</v>
          </cell>
        </row>
        <row r="1266">
          <cell r="A1266">
            <v>42726</v>
          </cell>
          <cell r="B1266">
            <v>0.3</v>
          </cell>
        </row>
        <row r="1267">
          <cell r="A1267">
            <v>42725</v>
          </cell>
          <cell r="B1267">
            <v>0.35</v>
          </cell>
        </row>
        <row r="1268">
          <cell r="A1268">
            <v>42724</v>
          </cell>
          <cell r="B1268">
            <v>0.35</v>
          </cell>
        </row>
        <row r="1269">
          <cell r="A1269">
            <v>42723</v>
          </cell>
          <cell r="B1269">
            <v>0.35</v>
          </cell>
        </row>
        <row r="1270">
          <cell r="A1270">
            <v>42720</v>
          </cell>
          <cell r="B1270">
            <v>0.35</v>
          </cell>
        </row>
        <row r="1271">
          <cell r="A1271">
            <v>42719</v>
          </cell>
          <cell r="B1271">
            <v>0.3</v>
          </cell>
        </row>
        <row r="1272">
          <cell r="A1272">
            <v>42718</v>
          </cell>
          <cell r="B1272">
            <v>0.3</v>
          </cell>
        </row>
        <row r="1273">
          <cell r="A1273">
            <v>42717</v>
          </cell>
          <cell r="B1273">
            <v>0.3</v>
          </cell>
        </row>
        <row r="1274">
          <cell r="A1274">
            <v>42716</v>
          </cell>
          <cell r="B1274">
            <v>0.4</v>
          </cell>
        </row>
        <row r="1275">
          <cell r="A1275">
            <v>42713</v>
          </cell>
          <cell r="B1275">
            <v>0.35</v>
          </cell>
        </row>
        <row r="1276">
          <cell r="A1276">
            <v>42712</v>
          </cell>
          <cell r="B1276">
            <v>0.35</v>
          </cell>
        </row>
        <row r="1277">
          <cell r="A1277">
            <v>42711</v>
          </cell>
          <cell r="B1277">
            <v>0.35</v>
          </cell>
        </row>
        <row r="1278">
          <cell r="A1278">
            <v>42710</v>
          </cell>
          <cell r="B1278">
            <v>0.5</v>
          </cell>
        </row>
        <row r="1279">
          <cell r="A1279">
            <v>42709</v>
          </cell>
          <cell r="B1279">
            <v>0.45</v>
          </cell>
        </row>
        <row r="1280">
          <cell r="A1280">
            <v>42706</v>
          </cell>
          <cell r="B1280">
            <v>0.55000000000000004</v>
          </cell>
        </row>
        <row r="1281">
          <cell r="A1281">
            <v>42705</v>
          </cell>
          <cell r="B1281">
            <v>0.4</v>
          </cell>
        </row>
        <row r="1282">
          <cell r="A1282">
            <v>42704</v>
          </cell>
          <cell r="B1282">
            <v>0.4</v>
          </cell>
        </row>
        <row r="1283">
          <cell r="A1283">
            <v>42703</v>
          </cell>
          <cell r="B1283">
            <v>0.4</v>
          </cell>
        </row>
        <row r="1284">
          <cell r="A1284">
            <v>42702</v>
          </cell>
          <cell r="B1284">
            <v>0.4</v>
          </cell>
        </row>
        <row r="1285">
          <cell r="A1285">
            <v>42699</v>
          </cell>
          <cell r="B1285">
            <v>0.4</v>
          </cell>
        </row>
        <row r="1286">
          <cell r="A1286">
            <v>42698</v>
          </cell>
          <cell r="B1286">
            <v>0.25</v>
          </cell>
        </row>
        <row r="1287">
          <cell r="A1287">
            <v>42697</v>
          </cell>
          <cell r="B1287">
            <v>0.25</v>
          </cell>
        </row>
        <row r="1288">
          <cell r="A1288">
            <v>42696</v>
          </cell>
          <cell r="B1288">
            <v>0.25</v>
          </cell>
        </row>
        <row r="1289">
          <cell r="A1289">
            <v>42695</v>
          </cell>
          <cell r="B1289">
            <v>0.25</v>
          </cell>
        </row>
        <row r="1290">
          <cell r="A1290">
            <v>42692</v>
          </cell>
          <cell r="B1290">
            <v>0.25</v>
          </cell>
        </row>
        <row r="1291">
          <cell r="A1291">
            <v>42691</v>
          </cell>
          <cell r="B1291">
            <v>0.25</v>
          </cell>
        </row>
        <row r="1292">
          <cell r="A1292">
            <v>42690</v>
          </cell>
          <cell r="B1292">
            <v>0.25</v>
          </cell>
        </row>
        <row r="1293">
          <cell r="A1293">
            <v>42689</v>
          </cell>
          <cell r="B1293">
            <v>0.25</v>
          </cell>
        </row>
        <row r="1294">
          <cell r="A1294">
            <v>42688</v>
          </cell>
          <cell r="B1294">
            <v>0.25</v>
          </cell>
        </row>
        <row r="1295">
          <cell r="A1295">
            <v>42685</v>
          </cell>
          <cell r="B1295">
            <v>0.25</v>
          </cell>
        </row>
        <row r="1296">
          <cell r="A1296">
            <v>42684</v>
          </cell>
          <cell r="B1296">
            <v>0.25</v>
          </cell>
        </row>
        <row r="1297">
          <cell r="A1297">
            <v>42683</v>
          </cell>
          <cell r="B1297">
            <v>0.2</v>
          </cell>
        </row>
        <row r="1298">
          <cell r="A1298">
            <v>42682</v>
          </cell>
          <cell r="B1298">
            <v>0.2</v>
          </cell>
        </row>
        <row r="1299">
          <cell r="A1299">
            <v>42681</v>
          </cell>
          <cell r="B1299">
            <v>0.2</v>
          </cell>
        </row>
        <row r="1300">
          <cell r="A1300">
            <v>42678</v>
          </cell>
          <cell r="B1300">
            <v>0.2</v>
          </cell>
        </row>
        <row r="1301">
          <cell r="A1301">
            <v>42677</v>
          </cell>
          <cell r="B1301">
            <v>0.2</v>
          </cell>
        </row>
        <row r="1302">
          <cell r="A1302">
            <v>42676</v>
          </cell>
          <cell r="B1302">
            <v>0.2</v>
          </cell>
        </row>
        <row r="1303">
          <cell r="A1303">
            <v>42675</v>
          </cell>
          <cell r="B1303">
            <v>0.2</v>
          </cell>
        </row>
        <row r="1304">
          <cell r="A1304">
            <v>42674</v>
          </cell>
          <cell r="B1304">
            <v>0.2</v>
          </cell>
        </row>
        <row r="1305">
          <cell r="A1305">
            <v>42671</v>
          </cell>
          <cell r="B1305">
            <v>0.3</v>
          </cell>
        </row>
        <row r="1306">
          <cell r="A1306">
            <v>42670</v>
          </cell>
          <cell r="B1306">
            <v>0.3</v>
          </cell>
        </row>
        <row r="1307">
          <cell r="A1307">
            <v>42669</v>
          </cell>
          <cell r="B1307">
            <v>0.3</v>
          </cell>
        </row>
        <row r="1308">
          <cell r="A1308">
            <v>42668</v>
          </cell>
          <cell r="B1308">
            <v>0.3</v>
          </cell>
        </row>
        <row r="1309">
          <cell r="A1309">
            <v>42667</v>
          </cell>
          <cell r="B1309">
            <v>0.3</v>
          </cell>
        </row>
        <row r="1310">
          <cell r="A1310">
            <v>42664</v>
          </cell>
          <cell r="B1310">
            <v>0.3</v>
          </cell>
        </row>
        <row r="1311">
          <cell r="A1311">
            <v>42663</v>
          </cell>
          <cell r="B1311">
            <v>0.3</v>
          </cell>
        </row>
        <row r="1312">
          <cell r="A1312">
            <v>42662</v>
          </cell>
          <cell r="B1312">
            <v>0.3</v>
          </cell>
        </row>
        <row r="1313">
          <cell r="A1313">
            <v>42661</v>
          </cell>
          <cell r="B1313">
            <v>0.3</v>
          </cell>
        </row>
        <row r="1314">
          <cell r="A1314">
            <v>42660</v>
          </cell>
          <cell r="B1314">
            <v>0.3</v>
          </cell>
        </row>
        <row r="1315">
          <cell r="A1315">
            <v>42657</v>
          </cell>
          <cell r="B1315">
            <v>0.3</v>
          </cell>
        </row>
        <row r="1316">
          <cell r="A1316">
            <v>42656</v>
          </cell>
          <cell r="B1316">
            <v>0.3</v>
          </cell>
        </row>
        <row r="1317">
          <cell r="A1317">
            <v>42655</v>
          </cell>
          <cell r="B1317">
            <v>0.25</v>
          </cell>
        </row>
        <row r="1318">
          <cell r="A1318">
            <v>42654</v>
          </cell>
          <cell r="B1318">
            <v>0.25</v>
          </cell>
        </row>
        <row r="1319">
          <cell r="A1319">
            <v>42650</v>
          </cell>
          <cell r="B1319">
            <v>0.35</v>
          </cell>
        </row>
        <row r="1320">
          <cell r="A1320">
            <v>42649</v>
          </cell>
          <cell r="B1320">
            <v>0.35</v>
          </cell>
        </row>
        <row r="1321">
          <cell r="A1321">
            <v>42648</v>
          </cell>
          <cell r="B1321">
            <v>0.3</v>
          </cell>
        </row>
        <row r="1322">
          <cell r="A1322">
            <v>42647</v>
          </cell>
          <cell r="B1322">
            <v>0.3</v>
          </cell>
        </row>
        <row r="1323">
          <cell r="A1323">
            <v>42646</v>
          </cell>
          <cell r="B1323">
            <v>0.3</v>
          </cell>
        </row>
        <row r="1324">
          <cell r="A1324">
            <v>42643</v>
          </cell>
          <cell r="B1324">
            <v>0.35</v>
          </cell>
        </row>
        <row r="1325">
          <cell r="A1325">
            <v>42642</v>
          </cell>
          <cell r="B1325">
            <v>0.35</v>
          </cell>
        </row>
        <row r="1326">
          <cell r="A1326">
            <v>42641</v>
          </cell>
          <cell r="B1326">
            <v>0.4</v>
          </cell>
        </row>
        <row r="1327">
          <cell r="A1327">
            <v>42640</v>
          </cell>
          <cell r="B1327">
            <v>0.4</v>
          </cell>
        </row>
        <row r="1328">
          <cell r="A1328">
            <v>42639</v>
          </cell>
          <cell r="B1328">
            <v>0.4</v>
          </cell>
        </row>
        <row r="1329">
          <cell r="A1329">
            <v>42636</v>
          </cell>
          <cell r="B1329">
            <v>0.5</v>
          </cell>
        </row>
        <row r="1330">
          <cell r="A1330">
            <v>42635</v>
          </cell>
          <cell r="B1330">
            <v>0.4</v>
          </cell>
        </row>
        <row r="1331">
          <cell r="A1331">
            <v>42634</v>
          </cell>
          <cell r="B1331">
            <v>0.35</v>
          </cell>
        </row>
        <row r="1332">
          <cell r="A1332">
            <v>42633</v>
          </cell>
          <cell r="B1332">
            <v>0.35</v>
          </cell>
        </row>
        <row r="1333">
          <cell r="A1333">
            <v>42632</v>
          </cell>
          <cell r="B1333">
            <v>0.4</v>
          </cell>
        </row>
        <row r="1334">
          <cell r="A1334">
            <v>42629</v>
          </cell>
          <cell r="B1334">
            <v>0.4</v>
          </cell>
        </row>
        <row r="1335">
          <cell r="A1335">
            <v>42628</v>
          </cell>
          <cell r="B1335">
            <v>0.4</v>
          </cell>
        </row>
        <row r="1336">
          <cell r="A1336">
            <v>42627</v>
          </cell>
          <cell r="B1336">
            <v>0.4</v>
          </cell>
        </row>
        <row r="1337">
          <cell r="A1337">
            <v>42626</v>
          </cell>
          <cell r="B1337">
            <v>0.3</v>
          </cell>
        </row>
        <row r="1338">
          <cell r="A1338">
            <v>42625</v>
          </cell>
          <cell r="B1338">
            <v>0.3</v>
          </cell>
        </row>
        <row r="1339">
          <cell r="A1339">
            <v>42622</v>
          </cell>
          <cell r="B1339">
            <v>0.3</v>
          </cell>
        </row>
        <row r="1340">
          <cell r="A1340">
            <v>42621</v>
          </cell>
          <cell r="B1340">
            <v>0.3</v>
          </cell>
        </row>
        <row r="1341">
          <cell r="A1341">
            <v>42620</v>
          </cell>
          <cell r="B1341">
            <v>0.3</v>
          </cell>
        </row>
        <row r="1342">
          <cell r="A1342">
            <v>42619</v>
          </cell>
          <cell r="B1342">
            <v>0.3</v>
          </cell>
        </row>
        <row r="1343">
          <cell r="A1343">
            <v>42615</v>
          </cell>
          <cell r="B1343">
            <v>0.3</v>
          </cell>
        </row>
        <row r="1344">
          <cell r="A1344">
            <v>42614</v>
          </cell>
          <cell r="B1344">
            <v>0.3</v>
          </cell>
        </row>
        <row r="1345">
          <cell r="A1345">
            <v>42613</v>
          </cell>
          <cell r="B1345">
            <v>0.3</v>
          </cell>
        </row>
        <row r="1346">
          <cell r="A1346">
            <v>42612</v>
          </cell>
          <cell r="B1346">
            <v>0.3</v>
          </cell>
        </row>
        <row r="1347">
          <cell r="A1347">
            <v>42611</v>
          </cell>
          <cell r="B1347">
            <v>0.3</v>
          </cell>
        </row>
        <row r="1348">
          <cell r="A1348">
            <v>42608</v>
          </cell>
          <cell r="B1348">
            <v>0.3</v>
          </cell>
        </row>
        <row r="1349">
          <cell r="A1349">
            <v>42607</v>
          </cell>
          <cell r="B1349">
            <v>0.3</v>
          </cell>
        </row>
        <row r="1350">
          <cell r="A1350">
            <v>42606</v>
          </cell>
          <cell r="B1350">
            <v>0.3</v>
          </cell>
        </row>
        <row r="1351">
          <cell r="A1351">
            <v>42605</v>
          </cell>
          <cell r="B1351">
            <v>0.3</v>
          </cell>
        </row>
        <row r="1352">
          <cell r="A1352">
            <v>42604</v>
          </cell>
          <cell r="B1352">
            <v>0.3</v>
          </cell>
        </row>
        <row r="1353">
          <cell r="A1353">
            <v>42601</v>
          </cell>
          <cell r="B1353">
            <v>0.3</v>
          </cell>
        </row>
        <row r="1354">
          <cell r="A1354">
            <v>42600</v>
          </cell>
          <cell r="B1354">
            <v>0.3</v>
          </cell>
        </row>
        <row r="1355">
          <cell r="A1355">
            <v>42599</v>
          </cell>
          <cell r="B1355">
            <v>0.3</v>
          </cell>
        </row>
        <row r="1356">
          <cell r="A1356">
            <v>42598</v>
          </cell>
          <cell r="B1356">
            <v>0.3</v>
          </cell>
        </row>
        <row r="1357">
          <cell r="A1357">
            <v>42597</v>
          </cell>
          <cell r="B1357">
            <v>0.3</v>
          </cell>
        </row>
        <row r="1358">
          <cell r="A1358">
            <v>42594</v>
          </cell>
          <cell r="B1358">
            <v>0.3</v>
          </cell>
        </row>
        <row r="1359">
          <cell r="A1359">
            <v>42593</v>
          </cell>
          <cell r="B1359">
            <v>0.25</v>
          </cell>
        </row>
        <row r="1360">
          <cell r="A1360">
            <v>42592</v>
          </cell>
          <cell r="B1360">
            <v>0.25</v>
          </cell>
        </row>
        <row r="1361">
          <cell r="A1361">
            <v>42591</v>
          </cell>
          <cell r="B1361">
            <v>0.25</v>
          </cell>
        </row>
        <row r="1362">
          <cell r="A1362">
            <v>42590</v>
          </cell>
          <cell r="B1362">
            <v>0.25</v>
          </cell>
        </row>
        <row r="1363">
          <cell r="A1363">
            <v>42587</v>
          </cell>
          <cell r="B1363">
            <v>0.25</v>
          </cell>
        </row>
        <row r="1364">
          <cell r="A1364">
            <v>42586</v>
          </cell>
          <cell r="B1364">
            <v>0.25</v>
          </cell>
        </row>
        <row r="1365">
          <cell r="A1365">
            <v>42585</v>
          </cell>
          <cell r="B1365">
            <v>0.25</v>
          </cell>
        </row>
        <row r="1366">
          <cell r="A1366">
            <v>42584</v>
          </cell>
          <cell r="B1366">
            <v>0.25</v>
          </cell>
        </row>
        <row r="1367">
          <cell r="A1367">
            <v>42580</v>
          </cell>
          <cell r="B1367">
            <v>0.25</v>
          </cell>
        </row>
        <row r="1368">
          <cell r="A1368">
            <v>42579</v>
          </cell>
          <cell r="B1368">
            <v>0.25</v>
          </cell>
        </row>
        <row r="1369">
          <cell r="A1369">
            <v>42578</v>
          </cell>
          <cell r="B1369">
            <v>0.25</v>
          </cell>
        </row>
        <row r="1370">
          <cell r="A1370">
            <v>42577</v>
          </cell>
          <cell r="B1370">
            <v>0.25</v>
          </cell>
        </row>
        <row r="1371">
          <cell r="A1371">
            <v>42576</v>
          </cell>
          <cell r="B1371">
            <v>0.25</v>
          </cell>
        </row>
        <row r="1372">
          <cell r="A1372">
            <v>42573</v>
          </cell>
          <cell r="B1372">
            <v>0.25</v>
          </cell>
        </row>
        <row r="1373">
          <cell r="A1373">
            <v>42572</v>
          </cell>
          <cell r="B1373">
            <v>0.25</v>
          </cell>
        </row>
        <row r="1374">
          <cell r="A1374">
            <v>42571</v>
          </cell>
          <cell r="B1374">
            <v>0.25</v>
          </cell>
        </row>
        <row r="1375">
          <cell r="A1375">
            <v>42570</v>
          </cell>
          <cell r="B1375">
            <v>0.25</v>
          </cell>
        </row>
        <row r="1376">
          <cell r="A1376">
            <v>42569</v>
          </cell>
          <cell r="B1376">
            <v>0.25</v>
          </cell>
        </row>
        <row r="1377">
          <cell r="A1377">
            <v>42566</v>
          </cell>
          <cell r="B1377">
            <v>0.25</v>
          </cell>
        </row>
        <row r="1378">
          <cell r="A1378">
            <v>42565</v>
          </cell>
          <cell r="B1378">
            <v>0.25</v>
          </cell>
        </row>
        <row r="1379">
          <cell r="A1379">
            <v>42564</v>
          </cell>
          <cell r="B1379">
            <v>0.25</v>
          </cell>
        </row>
        <row r="1380">
          <cell r="A1380">
            <v>42563</v>
          </cell>
          <cell r="B1380">
            <v>0.25</v>
          </cell>
        </row>
        <row r="1381">
          <cell r="A1381">
            <v>42562</v>
          </cell>
          <cell r="B1381">
            <v>0.35</v>
          </cell>
        </row>
        <row r="1382">
          <cell r="A1382">
            <v>42559</v>
          </cell>
          <cell r="B1382">
            <v>0.35</v>
          </cell>
        </row>
        <row r="1383">
          <cell r="A1383">
            <v>42558</v>
          </cell>
          <cell r="B1383">
            <v>0.35</v>
          </cell>
        </row>
        <row r="1384">
          <cell r="A1384">
            <v>42557</v>
          </cell>
          <cell r="B1384">
            <v>0.3</v>
          </cell>
        </row>
        <row r="1385">
          <cell r="A1385">
            <v>42556</v>
          </cell>
          <cell r="B1385">
            <v>0.6</v>
          </cell>
        </row>
        <row r="1386">
          <cell r="A1386">
            <v>42555</v>
          </cell>
          <cell r="B1386">
            <v>0.6</v>
          </cell>
        </row>
        <row r="1387">
          <cell r="A1387">
            <v>42551</v>
          </cell>
          <cell r="B1387">
            <v>0.6</v>
          </cell>
        </row>
        <row r="1388">
          <cell r="A1388">
            <v>42550</v>
          </cell>
          <cell r="B1388">
            <v>0.6</v>
          </cell>
        </row>
        <row r="1389">
          <cell r="A1389">
            <v>42549</v>
          </cell>
          <cell r="B1389">
            <v>0.6</v>
          </cell>
        </row>
        <row r="1390">
          <cell r="A1390">
            <v>42548</v>
          </cell>
          <cell r="B1390">
            <v>0.6</v>
          </cell>
        </row>
        <row r="1391">
          <cell r="A1391">
            <v>42545</v>
          </cell>
          <cell r="B1391">
            <v>0.6</v>
          </cell>
        </row>
        <row r="1392">
          <cell r="A1392">
            <v>42544</v>
          </cell>
          <cell r="B1392">
            <v>0.4</v>
          </cell>
        </row>
        <row r="1393">
          <cell r="A1393">
            <v>42543</v>
          </cell>
          <cell r="B1393">
            <v>0.4</v>
          </cell>
        </row>
        <row r="1394">
          <cell r="A1394">
            <v>42542</v>
          </cell>
          <cell r="B1394">
            <v>0.4</v>
          </cell>
        </row>
        <row r="1395">
          <cell r="A1395">
            <v>42541</v>
          </cell>
          <cell r="B1395">
            <v>0.4</v>
          </cell>
        </row>
        <row r="1396">
          <cell r="A1396">
            <v>42538</v>
          </cell>
          <cell r="B1396">
            <v>0.5</v>
          </cell>
        </row>
        <row r="1397">
          <cell r="A1397">
            <v>42537</v>
          </cell>
          <cell r="B1397">
            <v>0.35</v>
          </cell>
        </row>
        <row r="1398">
          <cell r="A1398">
            <v>42536</v>
          </cell>
          <cell r="B1398">
            <v>0.35</v>
          </cell>
        </row>
        <row r="1399">
          <cell r="A1399">
            <v>42535</v>
          </cell>
          <cell r="B1399">
            <v>0.4</v>
          </cell>
        </row>
        <row r="1400">
          <cell r="A1400">
            <v>42534</v>
          </cell>
          <cell r="B1400">
            <v>0.4</v>
          </cell>
        </row>
        <row r="1401">
          <cell r="A1401">
            <v>42531</v>
          </cell>
          <cell r="B1401">
            <v>0.4</v>
          </cell>
        </row>
        <row r="1402">
          <cell r="A1402">
            <v>42530</v>
          </cell>
          <cell r="B1402">
            <v>0.4</v>
          </cell>
        </row>
        <row r="1403">
          <cell r="A1403">
            <v>42529</v>
          </cell>
          <cell r="B1403">
            <v>0.4</v>
          </cell>
        </row>
        <row r="1404">
          <cell r="A1404">
            <v>42528</v>
          </cell>
          <cell r="B1404">
            <v>0.4</v>
          </cell>
        </row>
        <row r="1405">
          <cell r="A1405">
            <v>42527</v>
          </cell>
          <cell r="B1405">
            <v>0.4</v>
          </cell>
        </row>
        <row r="1406">
          <cell r="A1406">
            <v>42524</v>
          </cell>
          <cell r="B1406">
            <v>0.4</v>
          </cell>
        </row>
        <row r="1407">
          <cell r="A1407">
            <v>42523</v>
          </cell>
          <cell r="B1407">
            <v>0.4</v>
          </cell>
        </row>
        <row r="1408">
          <cell r="A1408">
            <v>42522</v>
          </cell>
          <cell r="B1408">
            <v>0.4</v>
          </cell>
        </row>
        <row r="1409">
          <cell r="A1409">
            <v>42521</v>
          </cell>
          <cell r="B1409">
            <v>0.4</v>
          </cell>
        </row>
        <row r="1410">
          <cell r="A1410">
            <v>42520</v>
          </cell>
          <cell r="B1410">
            <v>0.4</v>
          </cell>
        </row>
        <row r="1411">
          <cell r="A1411">
            <v>42517</v>
          </cell>
          <cell r="B1411">
            <v>0.4</v>
          </cell>
        </row>
        <row r="1412">
          <cell r="A1412">
            <v>42516</v>
          </cell>
          <cell r="B1412">
            <v>0.4</v>
          </cell>
        </row>
        <row r="1413">
          <cell r="A1413">
            <v>42515</v>
          </cell>
          <cell r="B1413">
            <v>0.4</v>
          </cell>
        </row>
        <row r="1414">
          <cell r="A1414">
            <v>42514</v>
          </cell>
          <cell r="B1414">
            <v>0.4</v>
          </cell>
        </row>
        <row r="1415">
          <cell r="A1415">
            <v>42510</v>
          </cell>
          <cell r="B1415">
            <v>0.4</v>
          </cell>
        </row>
        <row r="1416">
          <cell r="A1416">
            <v>42509</v>
          </cell>
          <cell r="B1416">
            <v>0.4</v>
          </cell>
        </row>
        <row r="1417">
          <cell r="A1417">
            <v>42508</v>
          </cell>
          <cell r="B1417">
            <v>0.4</v>
          </cell>
        </row>
        <row r="1418">
          <cell r="A1418">
            <v>42507</v>
          </cell>
          <cell r="B1418">
            <v>0.4</v>
          </cell>
        </row>
        <row r="1419">
          <cell r="A1419">
            <v>42506</v>
          </cell>
          <cell r="B1419">
            <v>0.45</v>
          </cell>
        </row>
        <row r="1420">
          <cell r="A1420">
            <v>42503</v>
          </cell>
          <cell r="B1420">
            <v>0.4</v>
          </cell>
        </row>
        <row r="1421">
          <cell r="A1421">
            <v>42502</v>
          </cell>
          <cell r="B1421">
            <v>0.4</v>
          </cell>
        </row>
        <row r="1422">
          <cell r="A1422">
            <v>42501</v>
          </cell>
          <cell r="B1422">
            <v>0.35</v>
          </cell>
        </row>
        <row r="1423">
          <cell r="A1423">
            <v>42500</v>
          </cell>
          <cell r="B1423">
            <v>0.35</v>
          </cell>
        </row>
        <row r="1424">
          <cell r="A1424">
            <v>42499</v>
          </cell>
          <cell r="B1424">
            <v>0.35</v>
          </cell>
        </row>
        <row r="1425">
          <cell r="A1425">
            <v>42496</v>
          </cell>
          <cell r="B1425">
            <v>0.35</v>
          </cell>
        </row>
        <row r="1426">
          <cell r="A1426">
            <v>42495</v>
          </cell>
          <cell r="B1426">
            <v>0.35</v>
          </cell>
        </row>
        <row r="1427">
          <cell r="A1427">
            <v>42494</v>
          </cell>
          <cell r="B1427">
            <v>0.35</v>
          </cell>
        </row>
        <row r="1428">
          <cell r="A1428">
            <v>42493</v>
          </cell>
          <cell r="B1428">
            <v>0.35</v>
          </cell>
        </row>
        <row r="1429">
          <cell r="A1429">
            <v>42492</v>
          </cell>
          <cell r="B1429">
            <v>0.35</v>
          </cell>
        </row>
        <row r="1430">
          <cell r="A1430">
            <v>42489</v>
          </cell>
          <cell r="B1430">
            <v>0.4</v>
          </cell>
        </row>
        <row r="1431">
          <cell r="A1431">
            <v>42488</v>
          </cell>
          <cell r="B1431">
            <v>0.4</v>
          </cell>
        </row>
        <row r="1432">
          <cell r="A1432">
            <v>42487</v>
          </cell>
          <cell r="B1432">
            <v>0.4</v>
          </cell>
        </row>
        <row r="1433">
          <cell r="A1433">
            <v>42486</v>
          </cell>
          <cell r="B1433">
            <v>0.4</v>
          </cell>
        </row>
        <row r="1434">
          <cell r="A1434">
            <v>42485</v>
          </cell>
          <cell r="B1434">
            <v>0.4</v>
          </cell>
        </row>
        <row r="1435">
          <cell r="A1435">
            <v>42482</v>
          </cell>
          <cell r="B1435">
            <v>0.4</v>
          </cell>
        </row>
        <row r="1436">
          <cell r="A1436">
            <v>42481</v>
          </cell>
          <cell r="B1436">
            <v>0.4</v>
          </cell>
        </row>
        <row r="1437">
          <cell r="A1437">
            <v>42480</v>
          </cell>
          <cell r="B1437">
            <v>0.4</v>
          </cell>
        </row>
        <row r="1438">
          <cell r="A1438">
            <v>42479</v>
          </cell>
          <cell r="B1438">
            <v>0.4</v>
          </cell>
        </row>
        <row r="1439">
          <cell r="A1439">
            <v>42478</v>
          </cell>
          <cell r="B1439">
            <v>0.4</v>
          </cell>
        </row>
        <row r="1440">
          <cell r="A1440">
            <v>42475</v>
          </cell>
          <cell r="B1440">
            <v>0.4</v>
          </cell>
        </row>
        <row r="1441">
          <cell r="A1441">
            <v>42474</v>
          </cell>
          <cell r="B1441">
            <v>0.4</v>
          </cell>
        </row>
        <row r="1442">
          <cell r="A1442">
            <v>42473</v>
          </cell>
          <cell r="B1442">
            <v>0.4</v>
          </cell>
        </row>
        <row r="1443">
          <cell r="A1443">
            <v>42472</v>
          </cell>
          <cell r="B1443">
            <v>0.3</v>
          </cell>
        </row>
        <row r="1444">
          <cell r="A1444">
            <v>42471</v>
          </cell>
          <cell r="B1444">
            <v>0.3</v>
          </cell>
        </row>
        <row r="1445">
          <cell r="A1445">
            <v>42468</v>
          </cell>
          <cell r="B1445">
            <v>0.3</v>
          </cell>
        </row>
        <row r="1446">
          <cell r="A1446">
            <v>42467</v>
          </cell>
          <cell r="B1446">
            <v>0.3</v>
          </cell>
        </row>
        <row r="1447">
          <cell r="A1447">
            <v>42466</v>
          </cell>
          <cell r="B1447">
            <v>0.35</v>
          </cell>
        </row>
        <row r="1448">
          <cell r="A1448">
            <v>42465</v>
          </cell>
          <cell r="B1448">
            <v>0.35</v>
          </cell>
        </row>
        <row r="1449">
          <cell r="A1449">
            <v>42464</v>
          </cell>
          <cell r="B1449">
            <v>0.3</v>
          </cell>
        </row>
        <row r="1450">
          <cell r="A1450">
            <v>42461</v>
          </cell>
          <cell r="B1450">
            <v>0.3</v>
          </cell>
        </row>
        <row r="1451">
          <cell r="A1451">
            <v>42460</v>
          </cell>
          <cell r="B1451">
            <v>0.3</v>
          </cell>
        </row>
        <row r="1452">
          <cell r="A1452">
            <v>42459</v>
          </cell>
          <cell r="B1452">
            <v>0.3</v>
          </cell>
        </row>
        <row r="1453">
          <cell r="A1453">
            <v>42458</v>
          </cell>
          <cell r="B1453">
            <v>0.3</v>
          </cell>
        </row>
        <row r="1454">
          <cell r="A1454">
            <v>42457</v>
          </cell>
          <cell r="B1454">
            <v>0.3</v>
          </cell>
        </row>
        <row r="1455">
          <cell r="A1455">
            <v>42453</v>
          </cell>
          <cell r="B1455">
            <v>0.3</v>
          </cell>
        </row>
        <row r="1456">
          <cell r="A1456">
            <v>42452</v>
          </cell>
          <cell r="B1456">
            <v>0.35</v>
          </cell>
        </row>
        <row r="1457">
          <cell r="A1457">
            <v>42451</v>
          </cell>
          <cell r="B1457">
            <v>0.35</v>
          </cell>
        </row>
        <row r="1458">
          <cell r="A1458">
            <v>42450</v>
          </cell>
          <cell r="B1458">
            <v>0.35</v>
          </cell>
        </row>
        <row r="1459">
          <cell r="A1459">
            <v>42447</v>
          </cell>
          <cell r="B1459">
            <v>0.35</v>
          </cell>
        </row>
        <row r="1460">
          <cell r="A1460">
            <v>42446</v>
          </cell>
          <cell r="B1460">
            <v>0.35</v>
          </cell>
        </row>
        <row r="1461">
          <cell r="A1461">
            <v>42445</v>
          </cell>
          <cell r="B1461">
            <v>0.35</v>
          </cell>
        </row>
        <row r="1462">
          <cell r="A1462">
            <v>42444</v>
          </cell>
          <cell r="B1462">
            <v>0.35</v>
          </cell>
        </row>
        <row r="1463">
          <cell r="A1463">
            <v>42443</v>
          </cell>
          <cell r="B1463">
            <v>0.3</v>
          </cell>
        </row>
        <row r="1464">
          <cell r="A1464">
            <v>42440</v>
          </cell>
          <cell r="B1464">
            <v>0.3</v>
          </cell>
        </row>
        <row r="1465">
          <cell r="A1465">
            <v>42439</v>
          </cell>
          <cell r="B1465">
            <v>0.25</v>
          </cell>
        </row>
        <row r="1466">
          <cell r="A1466">
            <v>42438</v>
          </cell>
          <cell r="B1466">
            <v>0.2</v>
          </cell>
        </row>
        <row r="1467">
          <cell r="A1467">
            <v>42437</v>
          </cell>
          <cell r="B1467">
            <v>0.2</v>
          </cell>
        </row>
        <row r="1468">
          <cell r="A1468">
            <v>42436</v>
          </cell>
          <cell r="B1468">
            <v>0.2</v>
          </cell>
        </row>
        <row r="1469">
          <cell r="A1469">
            <v>42433</v>
          </cell>
          <cell r="B1469">
            <v>0.2</v>
          </cell>
        </row>
        <row r="1470">
          <cell r="A1470">
            <v>42432</v>
          </cell>
          <cell r="B1470">
            <v>0.2</v>
          </cell>
        </row>
        <row r="1471">
          <cell r="A1471">
            <v>42431</v>
          </cell>
          <cell r="B1471">
            <v>0.2</v>
          </cell>
        </row>
        <row r="1472">
          <cell r="A1472">
            <v>42430</v>
          </cell>
          <cell r="B1472">
            <v>0.2</v>
          </cell>
        </row>
        <row r="1473">
          <cell r="A1473">
            <v>42429</v>
          </cell>
          <cell r="B1473">
            <v>0.2</v>
          </cell>
        </row>
        <row r="1474">
          <cell r="A1474">
            <v>42426</v>
          </cell>
          <cell r="B1474">
            <v>0.2</v>
          </cell>
        </row>
        <row r="1475">
          <cell r="A1475">
            <v>42425</v>
          </cell>
          <cell r="B1475">
            <v>0.2</v>
          </cell>
        </row>
        <row r="1476">
          <cell r="A1476">
            <v>42424</v>
          </cell>
          <cell r="B1476">
            <v>0.2</v>
          </cell>
        </row>
        <row r="1477">
          <cell r="A1477">
            <v>42423</v>
          </cell>
          <cell r="B1477">
            <v>0.15</v>
          </cell>
        </row>
        <row r="1478">
          <cell r="A1478">
            <v>42422</v>
          </cell>
          <cell r="B1478">
            <v>0.15</v>
          </cell>
        </row>
        <row r="1479">
          <cell r="A1479">
            <v>42419</v>
          </cell>
          <cell r="B1479">
            <v>0.15</v>
          </cell>
        </row>
        <row r="1480">
          <cell r="A1480">
            <v>42418</v>
          </cell>
          <cell r="B1480">
            <v>0.15</v>
          </cell>
        </row>
        <row r="1481">
          <cell r="A1481">
            <v>42417</v>
          </cell>
          <cell r="B1481">
            <v>0.15</v>
          </cell>
        </row>
        <row r="1482">
          <cell r="A1482">
            <v>42416</v>
          </cell>
          <cell r="B1482">
            <v>0.15</v>
          </cell>
        </row>
        <row r="1483">
          <cell r="A1483">
            <v>42412</v>
          </cell>
          <cell r="B1483">
            <v>0.15</v>
          </cell>
        </row>
        <row r="1484">
          <cell r="A1484">
            <v>42411</v>
          </cell>
          <cell r="B1484">
            <v>0.15</v>
          </cell>
        </row>
        <row r="1485">
          <cell r="A1485">
            <v>42410</v>
          </cell>
          <cell r="B1485">
            <v>0.15</v>
          </cell>
        </row>
        <row r="1486">
          <cell r="A1486">
            <v>42409</v>
          </cell>
          <cell r="B1486">
            <v>0.15</v>
          </cell>
        </row>
        <row r="1487">
          <cell r="A1487">
            <v>42408</v>
          </cell>
          <cell r="B1487">
            <v>0.15</v>
          </cell>
        </row>
        <row r="1488">
          <cell r="A1488">
            <v>42405</v>
          </cell>
          <cell r="B1488">
            <v>0.15</v>
          </cell>
        </row>
        <row r="1489">
          <cell r="A1489">
            <v>42404</v>
          </cell>
          <cell r="B1489">
            <v>0.15</v>
          </cell>
        </row>
        <row r="1490">
          <cell r="A1490">
            <v>42403</v>
          </cell>
          <cell r="B1490">
            <v>0.1</v>
          </cell>
        </row>
        <row r="1491">
          <cell r="A1491">
            <v>42402</v>
          </cell>
          <cell r="B1491">
            <v>0.1</v>
          </cell>
        </row>
        <row r="1492">
          <cell r="A1492">
            <v>42401</v>
          </cell>
          <cell r="B1492">
            <v>0.1</v>
          </cell>
        </row>
        <row r="1493">
          <cell r="A1493">
            <v>42398</v>
          </cell>
          <cell r="B1493">
            <v>0.1</v>
          </cell>
        </row>
        <row r="1494">
          <cell r="A1494">
            <v>42397</v>
          </cell>
          <cell r="B1494">
            <v>0.1</v>
          </cell>
        </row>
        <row r="1495">
          <cell r="A1495">
            <v>42396</v>
          </cell>
          <cell r="B1495">
            <v>0.1</v>
          </cell>
        </row>
        <row r="1496">
          <cell r="A1496">
            <v>42395</v>
          </cell>
          <cell r="B1496">
            <v>0.1</v>
          </cell>
        </row>
        <row r="1497">
          <cell r="A1497">
            <v>42394</v>
          </cell>
          <cell r="B1497">
            <v>0.1</v>
          </cell>
        </row>
        <row r="1498">
          <cell r="A1498">
            <v>42391</v>
          </cell>
          <cell r="B1498">
            <v>0.1</v>
          </cell>
        </row>
        <row r="1499">
          <cell r="A1499">
            <v>42390</v>
          </cell>
          <cell r="B1499">
            <v>0.1</v>
          </cell>
        </row>
        <row r="1500">
          <cell r="A1500">
            <v>42389</v>
          </cell>
          <cell r="B1500">
            <v>0.1</v>
          </cell>
        </row>
        <row r="1501">
          <cell r="A1501">
            <v>42388</v>
          </cell>
          <cell r="B1501">
            <v>0.1</v>
          </cell>
        </row>
        <row r="1502">
          <cell r="A1502">
            <v>42387</v>
          </cell>
          <cell r="B1502">
            <v>0.1</v>
          </cell>
        </row>
        <row r="1503">
          <cell r="A1503">
            <v>42384</v>
          </cell>
          <cell r="B1503">
            <v>0.1</v>
          </cell>
        </row>
        <row r="1504">
          <cell r="A1504">
            <v>42383</v>
          </cell>
          <cell r="B1504">
            <v>0.1</v>
          </cell>
        </row>
        <row r="1505">
          <cell r="A1505">
            <v>42382</v>
          </cell>
          <cell r="B1505">
            <v>0.1</v>
          </cell>
        </row>
        <row r="1506">
          <cell r="A1506">
            <v>42381</v>
          </cell>
          <cell r="B1506">
            <v>0.1</v>
          </cell>
        </row>
        <row r="1507">
          <cell r="A1507">
            <v>42380</v>
          </cell>
          <cell r="B1507">
            <v>0.1</v>
          </cell>
        </row>
        <row r="1508">
          <cell r="A1508">
            <v>42377</v>
          </cell>
          <cell r="B1508">
            <v>0.1</v>
          </cell>
        </row>
        <row r="1509">
          <cell r="A1509">
            <v>42376</v>
          </cell>
          <cell r="B1509">
            <v>0.1</v>
          </cell>
        </row>
        <row r="1510">
          <cell r="A1510">
            <v>42375</v>
          </cell>
          <cell r="B1510">
            <v>0.1</v>
          </cell>
        </row>
        <row r="1511">
          <cell r="A1511">
            <v>42374</v>
          </cell>
          <cell r="B1511">
            <v>0.1</v>
          </cell>
        </row>
        <row r="1512">
          <cell r="A1512">
            <v>42373</v>
          </cell>
          <cell r="B1512">
            <v>0.1</v>
          </cell>
        </row>
        <row r="1513">
          <cell r="A1513">
            <v>42369</v>
          </cell>
          <cell r="B1513">
            <v>0.1</v>
          </cell>
        </row>
        <row r="1514">
          <cell r="A1514">
            <v>42368</v>
          </cell>
          <cell r="B1514">
            <v>0.05</v>
          </cell>
        </row>
        <row r="1515">
          <cell r="A1515">
            <v>42367</v>
          </cell>
          <cell r="B1515">
            <v>0.05</v>
          </cell>
        </row>
        <row r="1516">
          <cell r="A1516">
            <v>42362</v>
          </cell>
          <cell r="B1516">
            <v>0.05</v>
          </cell>
        </row>
        <row r="1517">
          <cell r="A1517">
            <v>42361</v>
          </cell>
          <cell r="B1517">
            <v>0.05</v>
          </cell>
        </row>
        <row r="1518">
          <cell r="A1518">
            <v>42360</v>
          </cell>
          <cell r="B1518">
            <v>0.05</v>
          </cell>
        </row>
        <row r="1519">
          <cell r="A1519">
            <v>42359</v>
          </cell>
          <cell r="B1519">
            <v>0.15</v>
          </cell>
        </row>
        <row r="1520">
          <cell r="A1520">
            <v>42356</v>
          </cell>
          <cell r="B1520">
            <v>0.15</v>
          </cell>
        </row>
        <row r="1521">
          <cell r="A1521">
            <v>42355</v>
          </cell>
          <cell r="B1521">
            <v>0.15</v>
          </cell>
        </row>
        <row r="1522">
          <cell r="A1522">
            <v>42354</v>
          </cell>
          <cell r="B1522">
            <v>0.15</v>
          </cell>
        </row>
        <row r="1523">
          <cell r="A1523">
            <v>42353</v>
          </cell>
          <cell r="B1523">
            <v>0.15</v>
          </cell>
        </row>
        <row r="1524">
          <cell r="A1524">
            <v>42352</v>
          </cell>
          <cell r="B1524">
            <v>0.15</v>
          </cell>
        </row>
        <row r="1525">
          <cell r="A1525">
            <v>42349</v>
          </cell>
          <cell r="B1525">
            <v>0.15</v>
          </cell>
        </row>
        <row r="1526">
          <cell r="A1526">
            <v>42348</v>
          </cell>
          <cell r="B1526">
            <v>0.15</v>
          </cell>
        </row>
        <row r="1527">
          <cell r="A1527">
            <v>42347</v>
          </cell>
          <cell r="B1527">
            <v>0.15</v>
          </cell>
        </row>
        <row r="1528">
          <cell r="A1528">
            <v>42346</v>
          </cell>
          <cell r="B1528">
            <v>0.15</v>
          </cell>
        </row>
        <row r="1529">
          <cell r="A1529">
            <v>42345</v>
          </cell>
          <cell r="B1529">
            <v>0.15</v>
          </cell>
        </row>
        <row r="1530">
          <cell r="A1530">
            <v>42342</v>
          </cell>
          <cell r="B1530">
            <v>0.15</v>
          </cell>
        </row>
        <row r="1531">
          <cell r="A1531">
            <v>42341</v>
          </cell>
          <cell r="B1531">
            <v>0.2</v>
          </cell>
        </row>
        <row r="1532">
          <cell r="A1532">
            <v>42340</v>
          </cell>
          <cell r="B1532">
            <v>0.2</v>
          </cell>
        </row>
        <row r="1533">
          <cell r="A1533">
            <v>42339</v>
          </cell>
          <cell r="B1533">
            <v>0.2</v>
          </cell>
        </row>
        <row r="1534">
          <cell r="A1534">
            <v>42338</v>
          </cell>
          <cell r="B1534">
            <v>0.2</v>
          </cell>
        </row>
        <row r="1535">
          <cell r="A1535">
            <v>42335</v>
          </cell>
          <cell r="B1535">
            <v>0.2</v>
          </cell>
        </row>
        <row r="1536">
          <cell r="A1536">
            <v>42334</v>
          </cell>
          <cell r="B1536">
            <v>0.2</v>
          </cell>
        </row>
        <row r="1537">
          <cell r="A1537">
            <v>42333</v>
          </cell>
          <cell r="B1537">
            <v>0.2</v>
          </cell>
        </row>
        <row r="1538">
          <cell r="A1538">
            <v>42332</v>
          </cell>
          <cell r="B1538">
            <v>0.2</v>
          </cell>
        </row>
        <row r="1539">
          <cell r="A1539">
            <v>42331</v>
          </cell>
          <cell r="B1539">
            <v>0.2</v>
          </cell>
        </row>
        <row r="1540">
          <cell r="A1540">
            <v>42328</v>
          </cell>
          <cell r="B1540">
            <v>0.2</v>
          </cell>
        </row>
        <row r="1541">
          <cell r="A1541">
            <v>42327</v>
          </cell>
          <cell r="B1541">
            <v>0.2</v>
          </cell>
        </row>
        <row r="1542">
          <cell r="A1542">
            <v>42326</v>
          </cell>
          <cell r="B1542">
            <v>0.2</v>
          </cell>
        </row>
        <row r="1543">
          <cell r="A1543">
            <v>42325</v>
          </cell>
          <cell r="B1543">
            <v>0.2</v>
          </cell>
        </row>
        <row r="1544">
          <cell r="A1544">
            <v>42324</v>
          </cell>
          <cell r="B1544">
            <v>0.2</v>
          </cell>
        </row>
        <row r="1545">
          <cell r="A1545">
            <v>42321</v>
          </cell>
          <cell r="B1545">
            <v>0.15</v>
          </cell>
        </row>
        <row r="1546">
          <cell r="A1546">
            <v>42320</v>
          </cell>
          <cell r="B1546">
            <v>0.15</v>
          </cell>
        </row>
        <row r="1547">
          <cell r="A1547">
            <v>42319</v>
          </cell>
          <cell r="B1547">
            <v>0.15</v>
          </cell>
        </row>
        <row r="1548">
          <cell r="A1548">
            <v>42318</v>
          </cell>
          <cell r="B1548">
            <v>0.15</v>
          </cell>
        </row>
        <row r="1549">
          <cell r="A1549">
            <v>42317</v>
          </cell>
          <cell r="B1549">
            <v>0.15</v>
          </cell>
        </row>
        <row r="1550">
          <cell r="A1550">
            <v>42314</v>
          </cell>
          <cell r="B1550">
            <v>0.15</v>
          </cell>
        </row>
        <row r="1551">
          <cell r="A1551">
            <v>42313</v>
          </cell>
          <cell r="B1551">
            <v>0.15</v>
          </cell>
        </row>
        <row r="1552">
          <cell r="A1552">
            <v>42312</v>
          </cell>
          <cell r="B1552">
            <v>0.15</v>
          </cell>
        </row>
        <row r="1553">
          <cell r="A1553">
            <v>42311</v>
          </cell>
          <cell r="B1553">
            <v>0.15</v>
          </cell>
        </row>
        <row r="1554">
          <cell r="A1554">
            <v>42310</v>
          </cell>
          <cell r="B1554">
            <v>0.15</v>
          </cell>
        </row>
        <row r="1555">
          <cell r="A1555">
            <v>42307</v>
          </cell>
          <cell r="B1555">
            <v>0.15</v>
          </cell>
        </row>
        <row r="1556">
          <cell r="A1556">
            <v>42306</v>
          </cell>
          <cell r="B1556">
            <v>0.15</v>
          </cell>
        </row>
        <row r="1557">
          <cell r="A1557">
            <v>42305</v>
          </cell>
          <cell r="B1557">
            <v>0.2</v>
          </cell>
        </row>
        <row r="1558">
          <cell r="A1558">
            <v>42304</v>
          </cell>
          <cell r="B1558">
            <v>0.2</v>
          </cell>
        </row>
        <row r="1559">
          <cell r="A1559">
            <v>42303</v>
          </cell>
          <cell r="B1559">
            <v>0.2</v>
          </cell>
        </row>
        <row r="1560">
          <cell r="A1560">
            <v>42300</v>
          </cell>
          <cell r="B1560">
            <v>0.2</v>
          </cell>
        </row>
        <row r="1561">
          <cell r="A1561">
            <v>42299</v>
          </cell>
          <cell r="B1561">
            <v>0.2</v>
          </cell>
        </row>
        <row r="1562">
          <cell r="A1562">
            <v>42298</v>
          </cell>
          <cell r="B1562">
            <v>0.2</v>
          </cell>
        </row>
        <row r="1563">
          <cell r="A1563">
            <v>42297</v>
          </cell>
          <cell r="B1563">
            <v>0.2</v>
          </cell>
        </row>
        <row r="1564">
          <cell r="A1564">
            <v>42296</v>
          </cell>
          <cell r="B1564">
            <v>0.15</v>
          </cell>
        </row>
        <row r="1565">
          <cell r="A1565">
            <v>42293</v>
          </cell>
          <cell r="B1565">
            <v>0.15</v>
          </cell>
        </row>
        <row r="1566">
          <cell r="A1566">
            <v>42292</v>
          </cell>
          <cell r="B1566">
            <v>0.15</v>
          </cell>
        </row>
        <row r="1567">
          <cell r="A1567">
            <v>42291</v>
          </cell>
          <cell r="B1567">
            <v>0.15</v>
          </cell>
        </row>
        <row r="1568">
          <cell r="A1568">
            <v>42290</v>
          </cell>
          <cell r="B1568">
            <v>0.15</v>
          </cell>
        </row>
        <row r="1569">
          <cell r="A1569">
            <v>42286</v>
          </cell>
          <cell r="B1569">
            <v>0.15</v>
          </cell>
        </row>
        <row r="1570">
          <cell r="A1570">
            <v>42285</v>
          </cell>
          <cell r="B1570">
            <v>0.15</v>
          </cell>
        </row>
        <row r="1571">
          <cell r="A1571">
            <v>42284</v>
          </cell>
          <cell r="B1571">
            <v>0.15</v>
          </cell>
        </row>
        <row r="1572">
          <cell r="A1572">
            <v>42283</v>
          </cell>
          <cell r="B1572">
            <v>0.15</v>
          </cell>
        </row>
        <row r="1573">
          <cell r="A1573">
            <v>42282</v>
          </cell>
          <cell r="B1573">
            <v>0.15</v>
          </cell>
        </row>
        <row r="1574">
          <cell r="A1574">
            <v>42279</v>
          </cell>
          <cell r="B1574">
            <v>0.15</v>
          </cell>
        </row>
        <row r="1575">
          <cell r="A1575">
            <v>42278</v>
          </cell>
          <cell r="B1575">
            <v>0.15</v>
          </cell>
        </row>
        <row r="1576">
          <cell r="A1576">
            <v>42277</v>
          </cell>
          <cell r="B1576">
            <v>0.15</v>
          </cell>
        </row>
        <row r="1577">
          <cell r="A1577">
            <v>42276</v>
          </cell>
          <cell r="B1577">
            <v>0.15</v>
          </cell>
        </row>
        <row r="1578">
          <cell r="A1578">
            <v>42275</v>
          </cell>
          <cell r="B1578">
            <v>0.1</v>
          </cell>
        </row>
        <row r="1579">
          <cell r="A1579">
            <v>42272</v>
          </cell>
          <cell r="B1579">
            <v>0.3</v>
          </cell>
        </row>
        <row r="1580">
          <cell r="A1580">
            <v>42271</v>
          </cell>
          <cell r="B1580">
            <v>0.3</v>
          </cell>
        </row>
        <row r="1581">
          <cell r="A1581">
            <v>42270</v>
          </cell>
          <cell r="B1581">
            <v>0.15</v>
          </cell>
        </row>
        <row r="1582">
          <cell r="A1582">
            <v>42269</v>
          </cell>
          <cell r="B1582">
            <v>0.15</v>
          </cell>
        </row>
        <row r="1583">
          <cell r="A1583">
            <v>42268</v>
          </cell>
          <cell r="B1583">
            <v>0.15</v>
          </cell>
        </row>
        <row r="1584">
          <cell r="A1584">
            <v>42265</v>
          </cell>
          <cell r="B1584">
            <v>0.15</v>
          </cell>
        </row>
        <row r="1585">
          <cell r="A1585">
            <v>42264</v>
          </cell>
          <cell r="B1585">
            <v>0.25</v>
          </cell>
        </row>
        <row r="1586">
          <cell r="A1586">
            <v>42263</v>
          </cell>
          <cell r="B1586">
            <v>0.25</v>
          </cell>
        </row>
        <row r="1587">
          <cell r="A1587">
            <v>42262</v>
          </cell>
          <cell r="B1587">
            <v>0.25</v>
          </cell>
        </row>
        <row r="1588">
          <cell r="A1588">
            <v>42261</v>
          </cell>
          <cell r="B1588">
            <v>0.25</v>
          </cell>
        </row>
        <row r="1589">
          <cell r="A1589">
            <v>42258</v>
          </cell>
          <cell r="B1589">
            <v>0.3</v>
          </cell>
        </row>
        <row r="1590">
          <cell r="A1590">
            <v>42257</v>
          </cell>
          <cell r="B1590">
            <v>0.3</v>
          </cell>
        </row>
        <row r="1591">
          <cell r="A1591">
            <v>42256</v>
          </cell>
          <cell r="B1591">
            <v>0.35</v>
          </cell>
        </row>
        <row r="1592">
          <cell r="A1592">
            <v>42255</v>
          </cell>
          <cell r="B1592">
            <v>0.4</v>
          </cell>
        </row>
        <row r="1593">
          <cell r="A1593">
            <v>42251</v>
          </cell>
          <cell r="B1593">
            <v>0.4</v>
          </cell>
        </row>
        <row r="1594">
          <cell r="A1594">
            <v>42250</v>
          </cell>
          <cell r="B1594">
            <v>0.4</v>
          </cell>
        </row>
        <row r="1595">
          <cell r="A1595">
            <v>42249</v>
          </cell>
          <cell r="B1595">
            <v>0.4</v>
          </cell>
        </row>
        <row r="1596">
          <cell r="A1596">
            <v>42248</v>
          </cell>
          <cell r="B1596">
            <v>0.4</v>
          </cell>
        </row>
        <row r="1597">
          <cell r="A1597">
            <v>42247</v>
          </cell>
          <cell r="B1597">
            <v>0.4</v>
          </cell>
        </row>
        <row r="1598">
          <cell r="A1598">
            <v>42244</v>
          </cell>
          <cell r="B1598">
            <v>0.4</v>
          </cell>
        </row>
        <row r="1599">
          <cell r="A1599">
            <v>42243</v>
          </cell>
          <cell r="B1599">
            <v>0.4</v>
          </cell>
        </row>
        <row r="1600">
          <cell r="A1600">
            <v>42242</v>
          </cell>
          <cell r="B1600">
            <v>0.4</v>
          </cell>
        </row>
        <row r="1601">
          <cell r="A1601">
            <v>42241</v>
          </cell>
          <cell r="B1601">
            <v>0.4</v>
          </cell>
        </row>
        <row r="1602">
          <cell r="A1602">
            <v>42240</v>
          </cell>
          <cell r="B1602">
            <v>0.4</v>
          </cell>
        </row>
        <row r="1603">
          <cell r="A1603">
            <v>42237</v>
          </cell>
          <cell r="B1603">
            <v>0.4</v>
          </cell>
        </row>
        <row r="1604">
          <cell r="A1604">
            <v>42236</v>
          </cell>
          <cell r="B1604">
            <v>0.4</v>
          </cell>
        </row>
        <row r="1605">
          <cell r="A1605">
            <v>42235</v>
          </cell>
          <cell r="B1605">
            <v>0.4</v>
          </cell>
        </row>
        <row r="1606">
          <cell r="A1606">
            <v>42234</v>
          </cell>
          <cell r="B1606">
            <v>0.4</v>
          </cell>
        </row>
        <row r="1607">
          <cell r="A1607">
            <v>42233</v>
          </cell>
          <cell r="B1607">
            <v>0.4</v>
          </cell>
        </row>
        <row r="1608">
          <cell r="A1608">
            <v>42230</v>
          </cell>
          <cell r="B1608">
            <v>0.4</v>
          </cell>
        </row>
        <row r="1609">
          <cell r="A1609">
            <v>42229</v>
          </cell>
          <cell r="B1609">
            <v>0.4</v>
          </cell>
        </row>
        <row r="1610">
          <cell r="A1610">
            <v>42228</v>
          </cell>
          <cell r="B1610">
            <v>0.4</v>
          </cell>
        </row>
        <row r="1611">
          <cell r="A1611">
            <v>42227</v>
          </cell>
          <cell r="B1611">
            <v>0.4</v>
          </cell>
        </row>
        <row r="1612">
          <cell r="A1612">
            <v>42226</v>
          </cell>
          <cell r="B1612">
            <v>0.4</v>
          </cell>
        </row>
        <row r="1613">
          <cell r="A1613">
            <v>42223</v>
          </cell>
          <cell r="B1613">
            <v>0.4</v>
          </cell>
        </row>
        <row r="1614">
          <cell r="A1614">
            <v>42222</v>
          </cell>
          <cell r="B1614">
            <v>0.25</v>
          </cell>
        </row>
        <row r="1615">
          <cell r="A1615">
            <v>42221</v>
          </cell>
          <cell r="B1615">
            <v>0.25</v>
          </cell>
        </row>
        <row r="1616">
          <cell r="A1616">
            <v>42220</v>
          </cell>
          <cell r="B1616">
            <v>0.25</v>
          </cell>
        </row>
        <row r="1617">
          <cell r="A1617">
            <v>42216</v>
          </cell>
          <cell r="B1617">
            <v>0.25</v>
          </cell>
        </row>
        <row r="1618">
          <cell r="A1618">
            <v>42215</v>
          </cell>
          <cell r="B1618">
            <v>0.25</v>
          </cell>
        </row>
        <row r="1619">
          <cell r="A1619">
            <v>42214</v>
          </cell>
          <cell r="B1619">
            <v>0.25</v>
          </cell>
        </row>
        <row r="1620">
          <cell r="A1620">
            <v>42213</v>
          </cell>
          <cell r="B1620">
            <v>0.25</v>
          </cell>
        </row>
        <row r="1621">
          <cell r="A1621">
            <v>42212</v>
          </cell>
          <cell r="B1621">
            <v>0.3</v>
          </cell>
        </row>
        <row r="1622">
          <cell r="A1622">
            <v>42209</v>
          </cell>
          <cell r="B1622">
            <v>0.3</v>
          </cell>
        </row>
        <row r="1623">
          <cell r="A1623">
            <v>42208</v>
          </cell>
          <cell r="B1623">
            <v>0.3</v>
          </cell>
        </row>
        <row r="1624">
          <cell r="A1624">
            <v>42207</v>
          </cell>
          <cell r="B1624">
            <v>0.3</v>
          </cell>
        </row>
        <row r="1625">
          <cell r="A1625">
            <v>42206</v>
          </cell>
          <cell r="B1625">
            <v>0.3</v>
          </cell>
        </row>
        <row r="1626">
          <cell r="A1626">
            <v>42205</v>
          </cell>
          <cell r="B1626">
            <v>0.3</v>
          </cell>
        </row>
        <row r="1627">
          <cell r="A1627">
            <v>42202</v>
          </cell>
          <cell r="B1627">
            <v>0.3</v>
          </cell>
        </row>
        <row r="1628">
          <cell r="A1628">
            <v>42201</v>
          </cell>
          <cell r="B1628">
            <v>0.3</v>
          </cell>
        </row>
        <row r="1629">
          <cell r="A1629">
            <v>42200</v>
          </cell>
          <cell r="B1629">
            <v>0.3</v>
          </cell>
        </row>
        <row r="1630">
          <cell r="A1630">
            <v>42199</v>
          </cell>
          <cell r="B1630">
            <v>0.3</v>
          </cell>
        </row>
        <row r="1631">
          <cell r="A1631">
            <v>42198</v>
          </cell>
          <cell r="B1631">
            <v>0.3</v>
          </cell>
        </row>
        <row r="1632">
          <cell r="A1632">
            <v>42195</v>
          </cell>
          <cell r="B1632">
            <v>0.3</v>
          </cell>
        </row>
        <row r="1633">
          <cell r="A1633">
            <v>42194</v>
          </cell>
          <cell r="B1633">
            <v>0.3</v>
          </cell>
        </row>
        <row r="1634">
          <cell r="A1634">
            <v>42193</v>
          </cell>
          <cell r="B1634">
            <v>0.3</v>
          </cell>
        </row>
        <row r="1635">
          <cell r="A1635">
            <v>42192</v>
          </cell>
          <cell r="B1635">
            <v>0.3</v>
          </cell>
        </row>
        <row r="1636">
          <cell r="A1636">
            <v>42191</v>
          </cell>
          <cell r="B1636">
            <v>0.3</v>
          </cell>
        </row>
        <row r="1637">
          <cell r="A1637">
            <v>42188</v>
          </cell>
          <cell r="B1637">
            <v>0.3</v>
          </cell>
        </row>
        <row r="1638">
          <cell r="A1638">
            <v>42187</v>
          </cell>
          <cell r="B1638">
            <v>0.3</v>
          </cell>
        </row>
        <row r="1639">
          <cell r="A1639">
            <v>42185</v>
          </cell>
          <cell r="B1639">
            <v>0.3</v>
          </cell>
        </row>
        <row r="1640">
          <cell r="A1640">
            <v>42184</v>
          </cell>
          <cell r="B1640">
            <v>0.3</v>
          </cell>
        </row>
        <row r="1641">
          <cell r="A1641">
            <v>42181</v>
          </cell>
          <cell r="B1641">
            <v>0.3</v>
          </cell>
        </row>
        <row r="1642">
          <cell r="A1642">
            <v>42180</v>
          </cell>
          <cell r="B1642">
            <v>0.35</v>
          </cell>
        </row>
        <row r="1643">
          <cell r="A1643">
            <v>42179</v>
          </cell>
          <cell r="B1643">
            <v>0.5</v>
          </cell>
        </row>
        <row r="1644">
          <cell r="A1644">
            <v>42178</v>
          </cell>
          <cell r="B1644">
            <v>0.5</v>
          </cell>
        </row>
        <row r="1645">
          <cell r="A1645">
            <v>42177</v>
          </cell>
          <cell r="B1645">
            <v>0.5</v>
          </cell>
        </row>
        <row r="1646">
          <cell r="A1646">
            <v>42174</v>
          </cell>
          <cell r="B1646">
            <v>0.5</v>
          </cell>
        </row>
        <row r="1647">
          <cell r="A1647">
            <v>42173</v>
          </cell>
          <cell r="B1647">
            <v>0.5</v>
          </cell>
        </row>
        <row r="1648">
          <cell r="A1648">
            <v>42172</v>
          </cell>
          <cell r="B1648">
            <v>0.5</v>
          </cell>
        </row>
        <row r="1649">
          <cell r="A1649">
            <v>42171</v>
          </cell>
          <cell r="B1649">
            <v>0.5</v>
          </cell>
        </row>
        <row r="1650">
          <cell r="A1650">
            <v>42170</v>
          </cell>
          <cell r="B1650">
            <v>0.5</v>
          </cell>
        </row>
        <row r="1651">
          <cell r="A1651">
            <v>42167</v>
          </cell>
          <cell r="B1651">
            <v>0.5</v>
          </cell>
        </row>
        <row r="1652">
          <cell r="A1652">
            <v>42166</v>
          </cell>
          <cell r="B1652">
            <v>0.5</v>
          </cell>
        </row>
        <row r="1653">
          <cell r="A1653">
            <v>42165</v>
          </cell>
          <cell r="B1653">
            <v>0.5</v>
          </cell>
        </row>
        <row r="1654">
          <cell r="A1654">
            <v>42164</v>
          </cell>
          <cell r="B1654">
            <v>0.5</v>
          </cell>
        </row>
        <row r="1655">
          <cell r="A1655">
            <v>42163</v>
          </cell>
          <cell r="B1655">
            <v>0.5</v>
          </cell>
        </row>
        <row r="1656">
          <cell r="A1656">
            <v>42160</v>
          </cell>
          <cell r="B1656">
            <v>0.5</v>
          </cell>
        </row>
        <row r="1657">
          <cell r="A1657">
            <v>42159</v>
          </cell>
          <cell r="B1657">
            <v>0.5</v>
          </cell>
        </row>
        <row r="1658">
          <cell r="A1658">
            <v>42158</v>
          </cell>
          <cell r="B1658">
            <v>0.5</v>
          </cell>
        </row>
        <row r="1659">
          <cell r="A1659">
            <v>42157</v>
          </cell>
          <cell r="B1659">
            <v>0.5</v>
          </cell>
        </row>
        <row r="1660">
          <cell r="A1660">
            <v>42156</v>
          </cell>
          <cell r="B1660">
            <v>0.5</v>
          </cell>
        </row>
        <row r="1661">
          <cell r="A1661">
            <v>42153</v>
          </cell>
          <cell r="B1661">
            <v>0.5</v>
          </cell>
        </row>
        <row r="1662">
          <cell r="A1662">
            <v>42152</v>
          </cell>
          <cell r="B1662">
            <v>0.5</v>
          </cell>
        </row>
        <row r="1663">
          <cell r="A1663">
            <v>42151</v>
          </cell>
          <cell r="B1663">
            <v>0.5</v>
          </cell>
        </row>
        <row r="1664">
          <cell r="A1664">
            <v>42150</v>
          </cell>
          <cell r="B1664">
            <v>0.5</v>
          </cell>
        </row>
        <row r="1665">
          <cell r="A1665">
            <v>42149</v>
          </cell>
          <cell r="B1665">
            <v>0.5</v>
          </cell>
        </row>
        <row r="1666">
          <cell r="A1666">
            <v>42146</v>
          </cell>
          <cell r="B1666">
            <v>0.5</v>
          </cell>
        </row>
        <row r="1667">
          <cell r="A1667">
            <v>42145</v>
          </cell>
          <cell r="B1667">
            <v>0.5</v>
          </cell>
        </row>
        <row r="1668">
          <cell r="A1668">
            <v>42144</v>
          </cell>
          <cell r="B1668">
            <v>0.5</v>
          </cell>
        </row>
        <row r="1669">
          <cell r="A1669">
            <v>42143</v>
          </cell>
          <cell r="B1669">
            <v>0.3</v>
          </cell>
        </row>
        <row r="1670">
          <cell r="A1670">
            <v>42139</v>
          </cell>
          <cell r="B1670">
            <v>0.5</v>
          </cell>
        </row>
        <row r="1671">
          <cell r="A1671">
            <v>42138</v>
          </cell>
          <cell r="B1671">
            <v>0.5</v>
          </cell>
        </row>
        <row r="1672">
          <cell r="A1672">
            <v>42137</v>
          </cell>
          <cell r="B1672">
            <v>0.5</v>
          </cell>
        </row>
        <row r="1673">
          <cell r="A1673">
            <v>42136</v>
          </cell>
          <cell r="B1673">
            <v>0.5</v>
          </cell>
        </row>
        <row r="1674">
          <cell r="A1674">
            <v>42135</v>
          </cell>
          <cell r="B1674">
            <v>0.5</v>
          </cell>
        </row>
        <row r="1675">
          <cell r="A1675">
            <v>42132</v>
          </cell>
          <cell r="B1675">
            <v>0.5</v>
          </cell>
        </row>
        <row r="1676">
          <cell r="A1676">
            <v>42131</v>
          </cell>
          <cell r="B1676">
            <v>0.5</v>
          </cell>
        </row>
        <row r="1677">
          <cell r="A1677">
            <v>42130</v>
          </cell>
          <cell r="B1677">
            <v>0.4</v>
          </cell>
        </row>
        <row r="1678">
          <cell r="A1678">
            <v>42129</v>
          </cell>
          <cell r="B1678">
            <v>0.4</v>
          </cell>
        </row>
        <row r="1679">
          <cell r="A1679">
            <v>42128</v>
          </cell>
          <cell r="B1679">
            <v>0.4</v>
          </cell>
        </row>
        <row r="1680">
          <cell r="A1680">
            <v>42125</v>
          </cell>
          <cell r="B1680">
            <v>0.4</v>
          </cell>
        </row>
        <row r="1681">
          <cell r="A1681">
            <v>42124</v>
          </cell>
          <cell r="B1681">
            <v>0.4</v>
          </cell>
        </row>
        <row r="1682">
          <cell r="A1682">
            <v>42123</v>
          </cell>
          <cell r="B1682">
            <v>0.4</v>
          </cell>
        </row>
        <row r="1683">
          <cell r="A1683">
            <v>42122</v>
          </cell>
          <cell r="B1683">
            <v>0.4</v>
          </cell>
        </row>
        <row r="1684">
          <cell r="A1684">
            <v>42121</v>
          </cell>
          <cell r="B1684">
            <v>0.6</v>
          </cell>
        </row>
        <row r="1685">
          <cell r="A1685">
            <v>42118</v>
          </cell>
          <cell r="B1685">
            <v>0.6</v>
          </cell>
        </row>
        <row r="1686">
          <cell r="A1686">
            <v>42117</v>
          </cell>
          <cell r="B1686">
            <v>0.6</v>
          </cell>
        </row>
        <row r="1687">
          <cell r="A1687">
            <v>42116</v>
          </cell>
          <cell r="B1687">
            <v>0.6</v>
          </cell>
        </row>
        <row r="1688">
          <cell r="A1688">
            <v>42115</v>
          </cell>
          <cell r="B1688">
            <v>0.6</v>
          </cell>
        </row>
        <row r="1689">
          <cell r="A1689">
            <v>42114</v>
          </cell>
          <cell r="B1689">
            <v>0.6</v>
          </cell>
        </row>
        <row r="1690">
          <cell r="A1690">
            <v>42111</v>
          </cell>
          <cell r="B1690">
            <v>0.6</v>
          </cell>
        </row>
        <row r="1691">
          <cell r="A1691">
            <v>42110</v>
          </cell>
          <cell r="B1691">
            <v>0.6</v>
          </cell>
        </row>
        <row r="1692">
          <cell r="A1692">
            <v>42109</v>
          </cell>
          <cell r="B1692">
            <v>0.6</v>
          </cell>
        </row>
        <row r="1693">
          <cell r="A1693">
            <v>42108</v>
          </cell>
          <cell r="B1693">
            <v>0.6</v>
          </cell>
        </row>
        <row r="1694">
          <cell r="A1694">
            <v>42107</v>
          </cell>
          <cell r="B1694">
            <v>0.6</v>
          </cell>
        </row>
        <row r="1695">
          <cell r="A1695">
            <v>42104</v>
          </cell>
          <cell r="B1695">
            <v>0.6</v>
          </cell>
        </row>
        <row r="1696">
          <cell r="A1696">
            <v>42103</v>
          </cell>
          <cell r="B1696">
            <v>0.6</v>
          </cell>
        </row>
        <row r="1697">
          <cell r="A1697">
            <v>42102</v>
          </cell>
          <cell r="B1697">
            <v>0.6</v>
          </cell>
        </row>
        <row r="1698">
          <cell r="A1698">
            <v>42101</v>
          </cell>
          <cell r="B1698">
            <v>0.6</v>
          </cell>
        </row>
        <row r="1699">
          <cell r="A1699">
            <v>42100</v>
          </cell>
          <cell r="B1699">
            <v>0.6</v>
          </cell>
        </row>
        <row r="1700">
          <cell r="A1700">
            <v>42096</v>
          </cell>
          <cell r="B1700">
            <v>0.6</v>
          </cell>
        </row>
        <row r="1701">
          <cell r="A1701">
            <v>42095</v>
          </cell>
          <cell r="B1701">
            <v>0.6</v>
          </cell>
        </row>
        <row r="1702">
          <cell r="A1702">
            <v>42094</v>
          </cell>
          <cell r="B1702">
            <v>0.6</v>
          </cell>
        </row>
        <row r="1703">
          <cell r="A1703">
            <v>42093</v>
          </cell>
          <cell r="B1703">
            <v>0.6</v>
          </cell>
        </row>
        <row r="1704">
          <cell r="A1704">
            <v>42090</v>
          </cell>
          <cell r="B1704">
            <v>0.6</v>
          </cell>
        </row>
        <row r="1705">
          <cell r="A1705">
            <v>42089</v>
          </cell>
          <cell r="B1705">
            <v>0.6</v>
          </cell>
        </row>
        <row r="1706">
          <cell r="A1706">
            <v>42088</v>
          </cell>
          <cell r="B1706">
            <v>0.6</v>
          </cell>
        </row>
        <row r="1707">
          <cell r="A1707">
            <v>42087</v>
          </cell>
          <cell r="B1707">
            <v>0.6</v>
          </cell>
        </row>
        <row r="1708">
          <cell r="A1708">
            <v>42086</v>
          </cell>
          <cell r="B1708">
            <v>0.6</v>
          </cell>
        </row>
        <row r="1709">
          <cell r="A1709">
            <v>42083</v>
          </cell>
          <cell r="B1709">
            <v>0.6</v>
          </cell>
        </row>
        <row r="1710">
          <cell r="A1710">
            <v>42082</v>
          </cell>
          <cell r="B1710">
            <v>0.6</v>
          </cell>
        </row>
        <row r="1711">
          <cell r="A1711">
            <v>42081</v>
          </cell>
          <cell r="B1711">
            <v>0.6</v>
          </cell>
        </row>
        <row r="1712">
          <cell r="A1712">
            <v>42080</v>
          </cell>
          <cell r="B1712">
            <v>0.6</v>
          </cell>
        </row>
        <row r="1713">
          <cell r="A1713">
            <v>42079</v>
          </cell>
          <cell r="B1713">
            <v>0.6</v>
          </cell>
        </row>
        <row r="1714">
          <cell r="A1714">
            <v>42076</v>
          </cell>
          <cell r="B1714">
            <v>0.6</v>
          </cell>
        </row>
        <row r="1715">
          <cell r="A1715">
            <v>42075</v>
          </cell>
          <cell r="B1715">
            <v>0.6</v>
          </cell>
        </row>
        <row r="1716">
          <cell r="A1716">
            <v>42074</v>
          </cell>
          <cell r="B1716">
            <v>0.6</v>
          </cell>
        </row>
        <row r="1717">
          <cell r="A1717">
            <v>42073</v>
          </cell>
          <cell r="B1717">
            <v>0.6</v>
          </cell>
        </row>
        <row r="1718">
          <cell r="A1718">
            <v>42072</v>
          </cell>
          <cell r="B1718">
            <v>0.6</v>
          </cell>
        </row>
        <row r="1719">
          <cell r="A1719">
            <v>42069</v>
          </cell>
          <cell r="B1719">
            <v>0.6</v>
          </cell>
        </row>
        <row r="1720">
          <cell r="A1720">
            <v>42068</v>
          </cell>
          <cell r="B1720">
            <v>0.6</v>
          </cell>
        </row>
        <row r="1721">
          <cell r="A1721">
            <v>42067</v>
          </cell>
          <cell r="B1721">
            <v>0.6</v>
          </cell>
        </row>
        <row r="1722">
          <cell r="A1722">
            <v>42066</v>
          </cell>
          <cell r="B1722">
            <v>0.6</v>
          </cell>
        </row>
        <row r="1723">
          <cell r="A1723">
            <v>42065</v>
          </cell>
          <cell r="B1723">
            <v>0.6</v>
          </cell>
        </row>
        <row r="1724">
          <cell r="A1724">
            <v>42062</v>
          </cell>
          <cell r="B1724">
            <v>0.6</v>
          </cell>
        </row>
        <row r="1725">
          <cell r="A1725">
            <v>42061</v>
          </cell>
          <cell r="B1725">
            <v>0.6</v>
          </cell>
        </row>
        <row r="1726">
          <cell r="A1726">
            <v>42060</v>
          </cell>
          <cell r="B1726">
            <v>0.6</v>
          </cell>
        </row>
        <row r="1727">
          <cell r="A1727">
            <v>42059</v>
          </cell>
          <cell r="B1727">
            <v>0.6</v>
          </cell>
        </row>
        <row r="1728">
          <cell r="A1728">
            <v>42058</v>
          </cell>
          <cell r="B1728">
            <v>0.6</v>
          </cell>
        </row>
        <row r="1729">
          <cell r="A1729">
            <v>42055</v>
          </cell>
          <cell r="B1729">
            <v>0.65</v>
          </cell>
        </row>
        <row r="1730">
          <cell r="A1730">
            <v>42054</v>
          </cell>
          <cell r="B1730">
            <v>0.65</v>
          </cell>
        </row>
        <row r="1731">
          <cell r="A1731">
            <v>42053</v>
          </cell>
          <cell r="B1731">
            <v>0.65</v>
          </cell>
        </row>
        <row r="1732">
          <cell r="A1732">
            <v>42052</v>
          </cell>
          <cell r="B1732">
            <v>0.65</v>
          </cell>
        </row>
        <row r="1733">
          <cell r="A1733">
            <v>42048</v>
          </cell>
          <cell r="B1733">
            <v>0.65</v>
          </cell>
        </row>
        <row r="1734">
          <cell r="A1734">
            <v>42047</v>
          </cell>
          <cell r="B1734">
            <v>0.65</v>
          </cell>
        </row>
        <row r="1735">
          <cell r="A1735">
            <v>42046</v>
          </cell>
          <cell r="B1735">
            <v>0.65</v>
          </cell>
        </row>
        <row r="1736">
          <cell r="A1736">
            <v>42045</v>
          </cell>
          <cell r="B1736">
            <v>0.65</v>
          </cell>
        </row>
        <row r="1737">
          <cell r="A1737">
            <v>42044</v>
          </cell>
          <cell r="B1737">
            <v>0.65</v>
          </cell>
        </row>
        <row r="1738">
          <cell r="A1738">
            <v>42041</v>
          </cell>
          <cell r="B1738">
            <v>0.75</v>
          </cell>
        </row>
        <row r="1739">
          <cell r="A1739">
            <v>42040</v>
          </cell>
          <cell r="B1739">
            <v>0.75</v>
          </cell>
        </row>
        <row r="1740">
          <cell r="A1740">
            <v>42039</v>
          </cell>
          <cell r="B1740">
            <v>0.75</v>
          </cell>
        </row>
        <row r="1741">
          <cell r="A1741">
            <v>42038</v>
          </cell>
          <cell r="B1741">
            <v>0.75</v>
          </cell>
        </row>
        <row r="1742">
          <cell r="A1742">
            <v>42037</v>
          </cell>
          <cell r="B1742">
            <v>0.75</v>
          </cell>
        </row>
        <row r="1743">
          <cell r="A1743">
            <v>42034</v>
          </cell>
          <cell r="B1743">
            <v>0.75</v>
          </cell>
        </row>
        <row r="1744">
          <cell r="A1744">
            <v>42033</v>
          </cell>
          <cell r="B1744">
            <v>0.75</v>
          </cell>
        </row>
        <row r="1745">
          <cell r="A1745">
            <v>42032</v>
          </cell>
          <cell r="B1745">
            <v>0.75</v>
          </cell>
        </row>
        <row r="1746">
          <cell r="A1746">
            <v>42031</v>
          </cell>
          <cell r="B1746">
            <v>0.5</v>
          </cell>
        </row>
        <row r="1747">
          <cell r="A1747">
            <v>42030</v>
          </cell>
          <cell r="B1747">
            <v>0.5</v>
          </cell>
        </row>
        <row r="1748">
          <cell r="A1748">
            <v>42027</v>
          </cell>
          <cell r="B1748">
            <v>0.75</v>
          </cell>
        </row>
        <row r="1749">
          <cell r="A1749">
            <v>42026</v>
          </cell>
          <cell r="B1749">
            <v>0.75</v>
          </cell>
        </row>
        <row r="1750">
          <cell r="A1750">
            <v>42025</v>
          </cell>
          <cell r="B1750">
            <v>0.75</v>
          </cell>
        </row>
        <row r="1751">
          <cell r="A1751">
            <v>42024</v>
          </cell>
          <cell r="B1751">
            <v>0.75</v>
          </cell>
        </row>
        <row r="1752">
          <cell r="A1752">
            <v>42023</v>
          </cell>
          <cell r="B1752">
            <v>0.75</v>
          </cell>
        </row>
        <row r="1753">
          <cell r="A1753">
            <v>42020</v>
          </cell>
          <cell r="B1753">
            <v>0.75</v>
          </cell>
        </row>
        <row r="1754">
          <cell r="A1754">
            <v>42019</v>
          </cell>
          <cell r="B1754">
            <v>0.75</v>
          </cell>
        </row>
        <row r="1755">
          <cell r="A1755">
            <v>42018</v>
          </cell>
          <cell r="B1755">
            <v>0.75</v>
          </cell>
        </row>
        <row r="1756">
          <cell r="A1756">
            <v>42017</v>
          </cell>
          <cell r="B1756">
            <v>0.75</v>
          </cell>
        </row>
        <row r="1757">
          <cell r="A1757">
            <v>42016</v>
          </cell>
          <cell r="B1757">
            <v>0.75</v>
          </cell>
        </row>
        <row r="1758">
          <cell r="A1758">
            <v>42013</v>
          </cell>
          <cell r="B1758">
            <v>0.75</v>
          </cell>
        </row>
        <row r="1759">
          <cell r="A1759">
            <v>42012</v>
          </cell>
          <cell r="B1759">
            <v>0.75</v>
          </cell>
        </row>
        <row r="1760">
          <cell r="A1760">
            <v>42011</v>
          </cell>
          <cell r="B1760">
            <v>0.75</v>
          </cell>
        </row>
        <row r="1761">
          <cell r="A1761">
            <v>42010</v>
          </cell>
          <cell r="B1761">
            <v>0.75</v>
          </cell>
        </row>
        <row r="1762">
          <cell r="A1762">
            <v>42009</v>
          </cell>
          <cell r="B1762">
            <v>0.75</v>
          </cell>
        </row>
        <row r="1763">
          <cell r="A1763">
            <v>42006</v>
          </cell>
          <cell r="B1763">
            <v>0.75</v>
          </cell>
        </row>
        <row r="1764">
          <cell r="A1764">
            <v>42004</v>
          </cell>
          <cell r="B1764">
            <v>0.7</v>
          </cell>
        </row>
        <row r="1765">
          <cell r="A1765">
            <v>42003</v>
          </cell>
          <cell r="B1765">
            <v>0.35</v>
          </cell>
        </row>
        <row r="1766">
          <cell r="A1766">
            <v>42002</v>
          </cell>
          <cell r="B1766">
            <v>0.35</v>
          </cell>
        </row>
        <row r="1767">
          <cell r="A1767">
            <v>41997</v>
          </cell>
          <cell r="B1767">
            <v>0.35</v>
          </cell>
        </row>
        <row r="1768">
          <cell r="A1768">
            <v>41996</v>
          </cell>
          <cell r="B1768">
            <v>0.35</v>
          </cell>
        </row>
        <row r="1769">
          <cell r="A1769">
            <v>41995</v>
          </cell>
          <cell r="B1769">
            <v>0.5</v>
          </cell>
        </row>
        <row r="1770">
          <cell r="A1770">
            <v>41992</v>
          </cell>
          <cell r="B1770">
            <v>0.25</v>
          </cell>
        </row>
        <row r="1771">
          <cell r="A1771">
            <v>41991</v>
          </cell>
          <cell r="B1771">
            <v>0.25</v>
          </cell>
        </row>
        <row r="1772">
          <cell r="A1772">
            <v>41990</v>
          </cell>
          <cell r="B1772">
            <v>0.25</v>
          </cell>
        </row>
        <row r="1773">
          <cell r="A1773">
            <v>41989</v>
          </cell>
          <cell r="B1773">
            <v>0.25</v>
          </cell>
        </row>
        <row r="1774">
          <cell r="A1774">
            <v>41988</v>
          </cell>
          <cell r="B1774">
            <v>0.25</v>
          </cell>
        </row>
        <row r="1775">
          <cell r="A1775">
            <v>41985</v>
          </cell>
          <cell r="B1775">
            <v>0.25</v>
          </cell>
        </row>
        <row r="1776">
          <cell r="A1776">
            <v>41984</v>
          </cell>
          <cell r="B1776">
            <v>0.25</v>
          </cell>
        </row>
        <row r="1777">
          <cell r="A1777">
            <v>41983</v>
          </cell>
          <cell r="B1777">
            <v>0.25</v>
          </cell>
        </row>
        <row r="1778">
          <cell r="A1778">
            <v>41982</v>
          </cell>
          <cell r="B1778">
            <v>0.25</v>
          </cell>
        </row>
        <row r="1779">
          <cell r="A1779">
            <v>41981</v>
          </cell>
          <cell r="B1779">
            <v>0.25</v>
          </cell>
        </row>
        <row r="1780">
          <cell r="A1780">
            <v>41978</v>
          </cell>
          <cell r="B1780">
            <v>0.25</v>
          </cell>
        </row>
        <row r="1781">
          <cell r="A1781">
            <v>41977</v>
          </cell>
          <cell r="B1781">
            <v>0.25</v>
          </cell>
        </row>
        <row r="1782">
          <cell r="A1782">
            <v>41976</v>
          </cell>
          <cell r="B1782">
            <v>0.25</v>
          </cell>
        </row>
        <row r="1783">
          <cell r="A1783">
            <v>41975</v>
          </cell>
          <cell r="B1783">
            <v>0.25</v>
          </cell>
        </row>
        <row r="1784">
          <cell r="A1784">
            <v>41974</v>
          </cell>
          <cell r="B1784">
            <v>0.3</v>
          </cell>
        </row>
        <row r="1785">
          <cell r="A1785">
            <v>41971</v>
          </cell>
          <cell r="B1785">
            <v>0.3</v>
          </cell>
        </row>
        <row r="1786">
          <cell r="A1786">
            <v>41970</v>
          </cell>
          <cell r="B1786">
            <v>0.3</v>
          </cell>
        </row>
        <row r="1787">
          <cell r="A1787">
            <v>41969</v>
          </cell>
          <cell r="B1787">
            <v>0.3</v>
          </cell>
        </row>
        <row r="1788">
          <cell r="A1788">
            <v>41968</v>
          </cell>
          <cell r="B1788">
            <v>0.3</v>
          </cell>
        </row>
        <row r="1789">
          <cell r="A1789">
            <v>41967</v>
          </cell>
          <cell r="B1789">
            <v>0.3</v>
          </cell>
        </row>
        <row r="1790">
          <cell r="A1790">
            <v>41964</v>
          </cell>
          <cell r="B1790">
            <v>0.3</v>
          </cell>
        </row>
        <row r="1791">
          <cell r="A1791">
            <v>41963</v>
          </cell>
          <cell r="B1791">
            <v>0.3</v>
          </cell>
        </row>
        <row r="1792">
          <cell r="A1792">
            <v>41962</v>
          </cell>
          <cell r="B1792">
            <v>0.3</v>
          </cell>
        </row>
        <row r="1793">
          <cell r="A1793">
            <v>41961</v>
          </cell>
          <cell r="B1793">
            <v>0.25</v>
          </cell>
        </row>
        <row r="1794">
          <cell r="A1794">
            <v>41960</v>
          </cell>
          <cell r="B1794">
            <v>0.25</v>
          </cell>
        </row>
        <row r="1795">
          <cell r="A1795">
            <v>41957</v>
          </cell>
          <cell r="B1795">
            <v>0.25</v>
          </cell>
        </row>
        <row r="1796">
          <cell r="A1796">
            <v>41956</v>
          </cell>
          <cell r="B1796">
            <v>0.25</v>
          </cell>
        </row>
        <row r="1797">
          <cell r="A1797">
            <v>41955</v>
          </cell>
          <cell r="B1797">
            <v>0.25</v>
          </cell>
        </row>
        <row r="1798">
          <cell r="A1798">
            <v>41954</v>
          </cell>
          <cell r="B1798">
            <v>0.25</v>
          </cell>
        </row>
        <row r="1799">
          <cell r="A1799">
            <v>41953</v>
          </cell>
          <cell r="B1799">
            <v>0.25</v>
          </cell>
        </row>
        <row r="1800">
          <cell r="A1800">
            <v>41950</v>
          </cell>
          <cell r="B1800">
            <v>0.25</v>
          </cell>
        </row>
        <row r="1801">
          <cell r="A1801">
            <v>41949</v>
          </cell>
          <cell r="B1801">
            <v>0.25</v>
          </cell>
        </row>
        <row r="1802">
          <cell r="A1802">
            <v>41948</v>
          </cell>
          <cell r="B1802">
            <v>0.25</v>
          </cell>
        </row>
        <row r="1803">
          <cell r="A1803">
            <v>41947</v>
          </cell>
          <cell r="B1803">
            <v>0.25</v>
          </cell>
        </row>
        <row r="1804">
          <cell r="A1804">
            <v>41946</v>
          </cell>
          <cell r="B1804">
            <v>0.25</v>
          </cell>
        </row>
        <row r="1805">
          <cell r="A1805">
            <v>41943</v>
          </cell>
          <cell r="B1805">
            <v>0.25</v>
          </cell>
        </row>
        <row r="1806">
          <cell r="A1806">
            <v>41942</v>
          </cell>
          <cell r="B1806">
            <v>0.25</v>
          </cell>
        </row>
        <row r="1807">
          <cell r="A1807">
            <v>41941</v>
          </cell>
          <cell r="B1807">
            <v>0.25</v>
          </cell>
        </row>
        <row r="1808">
          <cell r="A1808">
            <v>41940</v>
          </cell>
          <cell r="B1808">
            <v>0.25</v>
          </cell>
        </row>
        <row r="1809">
          <cell r="A1809">
            <v>41939</v>
          </cell>
          <cell r="B1809">
            <v>0.25</v>
          </cell>
        </row>
        <row r="1810">
          <cell r="A1810">
            <v>41936</v>
          </cell>
          <cell r="B1810">
            <v>0.25</v>
          </cell>
        </row>
        <row r="1811">
          <cell r="A1811">
            <v>41935</v>
          </cell>
          <cell r="B1811">
            <v>0.25</v>
          </cell>
        </row>
        <row r="1812">
          <cell r="A1812">
            <v>41934</v>
          </cell>
          <cell r="B1812">
            <v>0.25</v>
          </cell>
        </row>
        <row r="1813">
          <cell r="A1813">
            <v>41933</v>
          </cell>
          <cell r="B1813">
            <v>0.25</v>
          </cell>
        </row>
        <row r="1814">
          <cell r="A1814">
            <v>41932</v>
          </cell>
          <cell r="B1814">
            <v>0.25</v>
          </cell>
        </row>
        <row r="1815">
          <cell r="A1815">
            <v>41929</v>
          </cell>
          <cell r="B1815">
            <v>0.25</v>
          </cell>
        </row>
        <row r="1816">
          <cell r="A1816">
            <v>41928</v>
          </cell>
          <cell r="B1816">
            <v>0.25</v>
          </cell>
        </row>
        <row r="1817">
          <cell r="A1817">
            <v>41927</v>
          </cell>
          <cell r="B1817">
            <v>0.25</v>
          </cell>
        </row>
        <row r="1818">
          <cell r="A1818">
            <v>41926</v>
          </cell>
          <cell r="B1818">
            <v>0.25</v>
          </cell>
        </row>
        <row r="1819">
          <cell r="A1819">
            <v>41922</v>
          </cell>
          <cell r="B1819">
            <v>0.25</v>
          </cell>
        </row>
        <row r="1820">
          <cell r="A1820">
            <v>41921</v>
          </cell>
          <cell r="B1820">
            <v>0.25</v>
          </cell>
        </row>
        <row r="1821">
          <cell r="A1821">
            <v>41920</v>
          </cell>
          <cell r="B1821">
            <v>0.25</v>
          </cell>
        </row>
        <row r="1822">
          <cell r="A1822">
            <v>41919</v>
          </cell>
          <cell r="B1822">
            <v>0.25</v>
          </cell>
        </row>
        <row r="1823">
          <cell r="A1823">
            <v>41918</v>
          </cell>
          <cell r="B1823">
            <v>0.25</v>
          </cell>
        </row>
        <row r="1824">
          <cell r="A1824">
            <v>41915</v>
          </cell>
          <cell r="B1824">
            <v>0.25</v>
          </cell>
        </row>
        <row r="1825">
          <cell r="A1825">
            <v>41914</v>
          </cell>
          <cell r="B1825">
            <v>0.25</v>
          </cell>
        </row>
        <row r="1826">
          <cell r="A1826">
            <v>41913</v>
          </cell>
          <cell r="B1826">
            <v>0.25</v>
          </cell>
        </row>
        <row r="1827">
          <cell r="A1827">
            <v>41912</v>
          </cell>
          <cell r="B1827">
            <v>0.3</v>
          </cell>
        </row>
        <row r="1828">
          <cell r="A1828">
            <v>41911</v>
          </cell>
          <cell r="B1828">
            <v>0.25</v>
          </cell>
        </row>
        <row r="1829">
          <cell r="A1829">
            <v>41908</v>
          </cell>
          <cell r="B1829">
            <v>0.35</v>
          </cell>
        </row>
        <row r="1830">
          <cell r="A1830">
            <v>41907</v>
          </cell>
          <cell r="B1830">
            <v>0.35</v>
          </cell>
        </row>
        <row r="1831">
          <cell r="A1831">
            <v>41906</v>
          </cell>
          <cell r="B1831">
            <v>0.35</v>
          </cell>
        </row>
        <row r="1832">
          <cell r="A1832">
            <v>41905</v>
          </cell>
          <cell r="B1832">
            <v>0.35</v>
          </cell>
        </row>
        <row r="1833">
          <cell r="A1833">
            <v>41904</v>
          </cell>
          <cell r="B1833">
            <v>0.35</v>
          </cell>
        </row>
        <row r="1834">
          <cell r="A1834">
            <v>41901</v>
          </cell>
          <cell r="B1834">
            <v>0.35</v>
          </cell>
        </row>
        <row r="1835">
          <cell r="A1835">
            <v>41900</v>
          </cell>
          <cell r="B1835">
            <v>0.35</v>
          </cell>
        </row>
        <row r="1836">
          <cell r="A1836">
            <v>41899</v>
          </cell>
          <cell r="B1836">
            <v>0.35</v>
          </cell>
        </row>
        <row r="1837">
          <cell r="A1837">
            <v>41898</v>
          </cell>
          <cell r="B1837">
            <v>0.35</v>
          </cell>
        </row>
        <row r="1838">
          <cell r="A1838">
            <v>41897</v>
          </cell>
          <cell r="B1838">
            <v>0.35</v>
          </cell>
        </row>
        <row r="1839">
          <cell r="A1839">
            <v>41894</v>
          </cell>
          <cell r="B1839">
            <v>0.3</v>
          </cell>
        </row>
        <row r="1840">
          <cell r="A1840">
            <v>41893</v>
          </cell>
          <cell r="B1840">
            <v>0.8</v>
          </cell>
        </row>
        <row r="1841">
          <cell r="A1841">
            <v>41892</v>
          </cell>
          <cell r="B1841">
            <v>0.6</v>
          </cell>
        </row>
        <row r="1842">
          <cell r="A1842">
            <v>41891</v>
          </cell>
          <cell r="B1842">
            <v>0.5</v>
          </cell>
        </row>
        <row r="1843">
          <cell r="A1843">
            <v>41890</v>
          </cell>
          <cell r="B1843">
            <v>0.9</v>
          </cell>
        </row>
        <row r="1844">
          <cell r="A1844">
            <v>41887</v>
          </cell>
          <cell r="B1844">
            <v>0.9</v>
          </cell>
        </row>
        <row r="1845">
          <cell r="A1845">
            <v>41886</v>
          </cell>
          <cell r="B1845">
            <v>0.9</v>
          </cell>
        </row>
        <row r="1846">
          <cell r="A1846">
            <v>41885</v>
          </cell>
          <cell r="B1846">
            <v>0.9</v>
          </cell>
        </row>
        <row r="1847">
          <cell r="A1847">
            <v>41884</v>
          </cell>
          <cell r="B1847">
            <v>0.9</v>
          </cell>
        </row>
        <row r="1848">
          <cell r="A1848">
            <v>41880</v>
          </cell>
          <cell r="B1848">
            <v>0.9</v>
          </cell>
        </row>
        <row r="1849">
          <cell r="A1849">
            <v>41879</v>
          </cell>
          <cell r="B1849">
            <v>0.9</v>
          </cell>
        </row>
        <row r="1850">
          <cell r="A1850">
            <v>41878</v>
          </cell>
          <cell r="B1850">
            <v>0.9</v>
          </cell>
        </row>
        <row r="1851">
          <cell r="A1851">
            <v>41877</v>
          </cell>
          <cell r="B1851">
            <v>0.9</v>
          </cell>
        </row>
        <row r="1852">
          <cell r="A1852">
            <v>41876</v>
          </cell>
          <cell r="B1852">
            <v>0.9</v>
          </cell>
        </row>
        <row r="1853">
          <cell r="A1853">
            <v>41873</v>
          </cell>
          <cell r="B1853">
            <v>0.9</v>
          </cell>
        </row>
        <row r="1854">
          <cell r="A1854">
            <v>41872</v>
          </cell>
          <cell r="B1854">
            <v>0.9</v>
          </cell>
        </row>
        <row r="1855">
          <cell r="A1855">
            <v>41871</v>
          </cell>
          <cell r="B1855">
            <v>0.9</v>
          </cell>
        </row>
        <row r="1856">
          <cell r="A1856">
            <v>41870</v>
          </cell>
          <cell r="B1856">
            <v>0.9</v>
          </cell>
        </row>
        <row r="1857">
          <cell r="A1857">
            <v>41869</v>
          </cell>
          <cell r="B1857">
            <v>0.9</v>
          </cell>
        </row>
        <row r="1858">
          <cell r="A1858">
            <v>41866</v>
          </cell>
          <cell r="B1858">
            <v>0.6</v>
          </cell>
        </row>
        <row r="1859">
          <cell r="A1859">
            <v>41865</v>
          </cell>
          <cell r="B1859">
            <v>0.6</v>
          </cell>
        </row>
        <row r="1860">
          <cell r="A1860">
            <v>41864</v>
          </cell>
          <cell r="B1860">
            <v>0.6</v>
          </cell>
        </row>
        <row r="1861">
          <cell r="A1861">
            <v>41863</v>
          </cell>
          <cell r="B1861">
            <v>0.6</v>
          </cell>
        </row>
        <row r="1862">
          <cell r="A1862">
            <v>41862</v>
          </cell>
          <cell r="B1862">
            <v>0.6</v>
          </cell>
        </row>
        <row r="1863">
          <cell r="A1863">
            <v>41859</v>
          </cell>
          <cell r="B1863">
            <v>0.6</v>
          </cell>
        </row>
        <row r="1864">
          <cell r="A1864">
            <v>41858</v>
          </cell>
          <cell r="B1864">
            <v>0.6</v>
          </cell>
        </row>
        <row r="1865">
          <cell r="A1865">
            <v>41857</v>
          </cell>
          <cell r="B1865">
            <v>0.6</v>
          </cell>
        </row>
        <row r="1866">
          <cell r="A1866">
            <v>41856</v>
          </cell>
          <cell r="B1866">
            <v>0.6</v>
          </cell>
        </row>
        <row r="1867">
          <cell r="A1867">
            <v>41852</v>
          </cell>
          <cell r="B1867">
            <v>0.6</v>
          </cell>
        </row>
        <row r="1868">
          <cell r="A1868">
            <v>41851</v>
          </cell>
          <cell r="B1868">
            <v>0.6</v>
          </cell>
        </row>
        <row r="1869">
          <cell r="A1869">
            <v>41850</v>
          </cell>
          <cell r="B1869">
            <v>0.6</v>
          </cell>
        </row>
        <row r="1870">
          <cell r="A1870">
            <v>41849</v>
          </cell>
          <cell r="B1870">
            <v>1.1000000000000001</v>
          </cell>
        </row>
        <row r="1871">
          <cell r="A1871">
            <v>41848</v>
          </cell>
          <cell r="B1871">
            <v>1.1000000000000001</v>
          </cell>
        </row>
        <row r="1872">
          <cell r="A1872">
            <v>41845</v>
          </cell>
          <cell r="B1872">
            <v>1.1000000000000001</v>
          </cell>
        </row>
        <row r="1873">
          <cell r="A1873">
            <v>41844</v>
          </cell>
          <cell r="B1873">
            <v>1.1000000000000001</v>
          </cell>
        </row>
        <row r="1874">
          <cell r="A1874">
            <v>41843</v>
          </cell>
          <cell r="B1874">
            <v>1.1000000000000001</v>
          </cell>
        </row>
        <row r="1875">
          <cell r="A1875">
            <v>41842</v>
          </cell>
          <cell r="B1875">
            <v>1.1000000000000001</v>
          </cell>
        </row>
        <row r="1876">
          <cell r="A1876">
            <v>41841</v>
          </cell>
          <cell r="B1876">
            <v>1.1000000000000001</v>
          </cell>
        </row>
        <row r="1877">
          <cell r="A1877">
            <v>41838</v>
          </cell>
          <cell r="B1877">
            <v>1.1000000000000001</v>
          </cell>
        </row>
        <row r="1878">
          <cell r="A1878">
            <v>41837</v>
          </cell>
          <cell r="B1878">
            <v>1.1000000000000001</v>
          </cell>
        </row>
        <row r="1879">
          <cell r="A1879">
            <v>41836</v>
          </cell>
          <cell r="B1879">
            <v>1.1000000000000001</v>
          </cell>
        </row>
        <row r="1880">
          <cell r="A1880">
            <v>41835</v>
          </cell>
          <cell r="B1880">
            <v>1.1000000000000001</v>
          </cell>
        </row>
        <row r="1881">
          <cell r="A1881">
            <v>41834</v>
          </cell>
          <cell r="B1881">
            <v>1.1000000000000001</v>
          </cell>
        </row>
        <row r="1882">
          <cell r="A1882">
            <v>41831</v>
          </cell>
          <cell r="B1882">
            <v>1.2</v>
          </cell>
        </row>
        <row r="1883">
          <cell r="A1883">
            <v>41830</v>
          </cell>
          <cell r="B1883">
            <v>1.2</v>
          </cell>
        </row>
        <row r="1884">
          <cell r="A1884">
            <v>41829</v>
          </cell>
          <cell r="B1884">
            <v>1.2</v>
          </cell>
        </row>
        <row r="1885">
          <cell r="A1885">
            <v>41828</v>
          </cell>
          <cell r="B1885">
            <v>1.2</v>
          </cell>
        </row>
        <row r="1886">
          <cell r="A1886">
            <v>41827</v>
          </cell>
          <cell r="B1886">
            <v>1.2</v>
          </cell>
        </row>
        <row r="1887">
          <cell r="A1887">
            <v>41824</v>
          </cell>
          <cell r="B1887">
            <v>1.2</v>
          </cell>
        </row>
        <row r="1888">
          <cell r="A1888">
            <v>41823</v>
          </cell>
          <cell r="B1888">
            <v>1</v>
          </cell>
        </row>
        <row r="1889">
          <cell r="A1889">
            <v>41822</v>
          </cell>
          <cell r="B1889">
            <v>1</v>
          </cell>
        </row>
        <row r="1890">
          <cell r="A1890">
            <v>41820</v>
          </cell>
          <cell r="B1890">
            <v>1</v>
          </cell>
        </row>
        <row r="1891">
          <cell r="A1891">
            <v>41817</v>
          </cell>
          <cell r="B1891">
            <v>0.8</v>
          </cell>
        </row>
        <row r="1892">
          <cell r="A1892">
            <v>41816</v>
          </cell>
          <cell r="B1892">
            <v>0.8</v>
          </cell>
        </row>
        <row r="1893">
          <cell r="A1893">
            <v>41815</v>
          </cell>
          <cell r="B1893">
            <v>0.8</v>
          </cell>
        </row>
        <row r="1894">
          <cell r="A1894">
            <v>41814</v>
          </cell>
          <cell r="B1894">
            <v>0.8</v>
          </cell>
        </row>
        <row r="1895">
          <cell r="A1895">
            <v>41813</v>
          </cell>
          <cell r="B1895">
            <v>0.8</v>
          </cell>
        </row>
        <row r="1896">
          <cell r="A1896">
            <v>41810</v>
          </cell>
          <cell r="B1896">
            <v>0.8</v>
          </cell>
        </row>
        <row r="1897">
          <cell r="A1897">
            <v>41809</v>
          </cell>
          <cell r="B1897">
            <v>0.8</v>
          </cell>
        </row>
        <row r="1898">
          <cell r="A1898">
            <v>41808</v>
          </cell>
          <cell r="B1898">
            <v>0.8</v>
          </cell>
        </row>
        <row r="1899">
          <cell r="A1899">
            <v>41807</v>
          </cell>
          <cell r="B1899">
            <v>0.8</v>
          </cell>
        </row>
        <row r="1900">
          <cell r="A1900">
            <v>41806</v>
          </cell>
          <cell r="B1900">
            <v>0.8</v>
          </cell>
        </row>
        <row r="1901">
          <cell r="A1901">
            <v>41803</v>
          </cell>
          <cell r="B1901">
            <v>0.8</v>
          </cell>
        </row>
        <row r="1902">
          <cell r="A1902">
            <v>41802</v>
          </cell>
          <cell r="B1902">
            <v>1</v>
          </cell>
        </row>
        <row r="1903">
          <cell r="A1903">
            <v>41801</v>
          </cell>
          <cell r="B1903">
            <v>0.7</v>
          </cell>
        </row>
        <row r="1904">
          <cell r="A1904">
            <v>41800</v>
          </cell>
          <cell r="B1904">
            <v>0.8</v>
          </cell>
        </row>
        <row r="1905">
          <cell r="A1905">
            <v>41799</v>
          </cell>
          <cell r="B1905">
            <v>0.8</v>
          </cell>
        </row>
        <row r="1906">
          <cell r="A1906">
            <v>41796</v>
          </cell>
          <cell r="B1906">
            <v>0.8</v>
          </cell>
        </row>
        <row r="1907">
          <cell r="A1907">
            <v>41795</v>
          </cell>
          <cell r="B1907">
            <v>0.8</v>
          </cell>
        </row>
        <row r="1908">
          <cell r="A1908">
            <v>41794</v>
          </cell>
          <cell r="B1908">
            <v>0.8</v>
          </cell>
        </row>
        <row r="1909">
          <cell r="A1909">
            <v>41793</v>
          </cell>
          <cell r="B1909">
            <v>0.5</v>
          </cell>
        </row>
        <row r="1910">
          <cell r="A1910">
            <v>41792</v>
          </cell>
          <cell r="B1910">
            <v>0.5</v>
          </cell>
        </row>
        <row r="1911">
          <cell r="A1911">
            <v>41789</v>
          </cell>
          <cell r="B1911">
            <v>0.5</v>
          </cell>
        </row>
        <row r="1912">
          <cell r="A1912">
            <v>41788</v>
          </cell>
          <cell r="B1912">
            <v>0.5</v>
          </cell>
        </row>
        <row r="1913">
          <cell r="A1913">
            <v>41787</v>
          </cell>
          <cell r="B1913">
            <v>0.5</v>
          </cell>
        </row>
        <row r="1914">
          <cell r="A1914">
            <v>41786</v>
          </cell>
          <cell r="B1914">
            <v>0.5</v>
          </cell>
        </row>
        <row r="1915">
          <cell r="A1915">
            <v>41785</v>
          </cell>
          <cell r="B1915">
            <v>0.5</v>
          </cell>
        </row>
        <row r="1916">
          <cell r="A1916">
            <v>41782</v>
          </cell>
          <cell r="B1916">
            <v>0.5</v>
          </cell>
        </row>
        <row r="1917">
          <cell r="A1917">
            <v>41781</v>
          </cell>
          <cell r="B1917">
            <v>0.8</v>
          </cell>
        </row>
        <row r="1918">
          <cell r="A1918">
            <v>41780</v>
          </cell>
          <cell r="B1918">
            <v>0.8</v>
          </cell>
        </row>
        <row r="1919">
          <cell r="A1919">
            <v>41779</v>
          </cell>
          <cell r="B1919">
            <v>0.8</v>
          </cell>
        </row>
        <row r="1920">
          <cell r="A1920">
            <v>41775</v>
          </cell>
          <cell r="B1920">
            <v>0.8</v>
          </cell>
        </row>
        <row r="1921">
          <cell r="A1921">
            <v>41774</v>
          </cell>
          <cell r="B1921">
            <v>0.8</v>
          </cell>
        </row>
        <row r="1922">
          <cell r="A1922">
            <v>41773</v>
          </cell>
          <cell r="B1922">
            <v>0.5</v>
          </cell>
        </row>
        <row r="1923">
          <cell r="A1923">
            <v>41772</v>
          </cell>
          <cell r="B1923">
            <v>0.5</v>
          </cell>
        </row>
        <row r="1924">
          <cell r="A1924">
            <v>41771</v>
          </cell>
          <cell r="B1924">
            <v>0.5</v>
          </cell>
        </row>
        <row r="1925">
          <cell r="A1925">
            <v>41768</v>
          </cell>
          <cell r="B1925">
            <v>0.5</v>
          </cell>
        </row>
        <row r="1926">
          <cell r="A1926">
            <v>41767</v>
          </cell>
          <cell r="B1926">
            <v>0.7</v>
          </cell>
        </row>
        <row r="1927">
          <cell r="A1927">
            <v>41766</v>
          </cell>
          <cell r="B1927">
            <v>0.8</v>
          </cell>
        </row>
        <row r="1928">
          <cell r="A1928">
            <v>41765</v>
          </cell>
          <cell r="B1928">
            <v>0.8</v>
          </cell>
        </row>
        <row r="1929">
          <cell r="A1929">
            <v>41764</v>
          </cell>
          <cell r="B1929">
            <v>0.8</v>
          </cell>
        </row>
        <row r="1930">
          <cell r="A1930">
            <v>41761</v>
          </cell>
          <cell r="B1930">
            <v>0.8</v>
          </cell>
        </row>
        <row r="1931">
          <cell r="A1931">
            <v>41760</v>
          </cell>
          <cell r="B1931">
            <v>0.8</v>
          </cell>
        </row>
        <row r="1932">
          <cell r="A1932">
            <v>41759</v>
          </cell>
          <cell r="B1932">
            <v>0.8</v>
          </cell>
        </row>
        <row r="1933">
          <cell r="A1933">
            <v>41758</v>
          </cell>
          <cell r="B1933">
            <v>0.8</v>
          </cell>
        </row>
        <row r="1934">
          <cell r="A1934">
            <v>41757</v>
          </cell>
          <cell r="B1934">
            <v>0.8</v>
          </cell>
        </row>
        <row r="1935">
          <cell r="A1935">
            <v>41754</v>
          </cell>
          <cell r="B1935">
            <v>0.8</v>
          </cell>
        </row>
        <row r="1936">
          <cell r="A1936">
            <v>41753</v>
          </cell>
          <cell r="B1936">
            <v>0.8</v>
          </cell>
        </row>
        <row r="1937">
          <cell r="A1937">
            <v>41752</v>
          </cell>
          <cell r="B1937">
            <v>0.8</v>
          </cell>
        </row>
        <row r="1938">
          <cell r="A1938">
            <v>41751</v>
          </cell>
          <cell r="B1938">
            <v>0.8</v>
          </cell>
        </row>
        <row r="1939">
          <cell r="A1939">
            <v>41750</v>
          </cell>
          <cell r="B1939">
            <v>0.8</v>
          </cell>
        </row>
        <row r="1940">
          <cell r="A1940">
            <v>41746</v>
          </cell>
          <cell r="B1940">
            <v>0.8</v>
          </cell>
        </row>
        <row r="1941">
          <cell r="A1941">
            <v>41745</v>
          </cell>
          <cell r="B1941">
            <v>0.8</v>
          </cell>
        </row>
        <row r="1942">
          <cell r="A1942">
            <v>41744</v>
          </cell>
          <cell r="B1942">
            <v>0.8</v>
          </cell>
        </row>
        <row r="1943">
          <cell r="A1943">
            <v>41743</v>
          </cell>
          <cell r="B1943">
            <v>0.8</v>
          </cell>
        </row>
        <row r="1944">
          <cell r="A1944">
            <v>41740</v>
          </cell>
          <cell r="B1944">
            <v>0.8</v>
          </cell>
        </row>
        <row r="1945">
          <cell r="A1945">
            <v>41739</v>
          </cell>
          <cell r="B1945">
            <v>0.8</v>
          </cell>
        </row>
        <row r="1946">
          <cell r="A1946">
            <v>41738</v>
          </cell>
          <cell r="B1946">
            <v>0.8</v>
          </cell>
        </row>
        <row r="1947">
          <cell r="A1947">
            <v>41737</v>
          </cell>
          <cell r="B1947">
            <v>0.8</v>
          </cell>
        </row>
        <row r="1948">
          <cell r="A1948">
            <v>41736</v>
          </cell>
          <cell r="B1948">
            <v>0.8</v>
          </cell>
        </row>
        <row r="1949">
          <cell r="A1949">
            <v>41733</v>
          </cell>
          <cell r="B1949">
            <v>0.8</v>
          </cell>
        </row>
        <row r="1950">
          <cell r="A1950">
            <v>41732</v>
          </cell>
          <cell r="B1950">
            <v>0.8</v>
          </cell>
        </row>
        <row r="1951">
          <cell r="A1951">
            <v>41731</v>
          </cell>
          <cell r="B1951">
            <v>0.8</v>
          </cell>
        </row>
        <row r="1952">
          <cell r="A1952">
            <v>41730</v>
          </cell>
          <cell r="B1952">
            <v>0.8</v>
          </cell>
        </row>
        <row r="1953">
          <cell r="A1953">
            <v>41729</v>
          </cell>
          <cell r="B1953">
            <v>0.85</v>
          </cell>
        </row>
        <row r="1954">
          <cell r="A1954">
            <v>41726</v>
          </cell>
          <cell r="B1954">
            <v>0.85</v>
          </cell>
        </row>
        <row r="1955">
          <cell r="A1955">
            <v>41725</v>
          </cell>
          <cell r="B1955">
            <v>0.85</v>
          </cell>
        </row>
        <row r="1956">
          <cell r="A1956">
            <v>41724</v>
          </cell>
          <cell r="B1956">
            <v>0.85</v>
          </cell>
        </row>
        <row r="1957">
          <cell r="A1957">
            <v>41723</v>
          </cell>
          <cell r="B1957">
            <v>0.85</v>
          </cell>
        </row>
        <row r="1958">
          <cell r="A1958">
            <v>41722</v>
          </cell>
          <cell r="B1958">
            <v>0.85</v>
          </cell>
        </row>
        <row r="1959">
          <cell r="A1959">
            <v>41719</v>
          </cell>
          <cell r="B1959">
            <v>0.85</v>
          </cell>
        </row>
        <row r="1960">
          <cell r="A1960">
            <v>41718</v>
          </cell>
          <cell r="B1960">
            <v>0.85</v>
          </cell>
        </row>
        <row r="1961">
          <cell r="A1961">
            <v>41717</v>
          </cell>
          <cell r="B1961">
            <v>0.85</v>
          </cell>
        </row>
        <row r="1962">
          <cell r="A1962">
            <v>41716</v>
          </cell>
          <cell r="B1962">
            <v>0.85</v>
          </cell>
        </row>
        <row r="1963">
          <cell r="A1963">
            <v>41715</v>
          </cell>
          <cell r="B1963">
            <v>0.85</v>
          </cell>
        </row>
        <row r="1964">
          <cell r="A1964">
            <v>41712</v>
          </cell>
          <cell r="B1964">
            <v>0.9</v>
          </cell>
        </row>
        <row r="1965">
          <cell r="A1965">
            <v>41711</v>
          </cell>
          <cell r="B1965">
            <v>0.9</v>
          </cell>
        </row>
        <row r="1966">
          <cell r="A1966">
            <v>41710</v>
          </cell>
          <cell r="B1966">
            <v>0.9</v>
          </cell>
        </row>
        <row r="1967">
          <cell r="A1967">
            <v>41709</v>
          </cell>
          <cell r="B1967">
            <v>0.9</v>
          </cell>
        </row>
        <row r="1968">
          <cell r="A1968">
            <v>41708</v>
          </cell>
          <cell r="B1968">
            <v>0.9</v>
          </cell>
        </row>
        <row r="1969">
          <cell r="A1969">
            <v>41705</v>
          </cell>
          <cell r="B1969">
            <v>0.9</v>
          </cell>
        </row>
        <row r="1970">
          <cell r="A1970">
            <v>41704</v>
          </cell>
          <cell r="B1970">
            <v>0.9</v>
          </cell>
        </row>
        <row r="1971">
          <cell r="A1971">
            <v>41703</v>
          </cell>
          <cell r="B1971">
            <v>0.9</v>
          </cell>
        </row>
        <row r="1972">
          <cell r="A1972">
            <v>41702</v>
          </cell>
          <cell r="B1972">
            <v>0.9</v>
          </cell>
        </row>
        <row r="1973">
          <cell r="A1973">
            <v>41701</v>
          </cell>
          <cell r="B1973">
            <v>0.9</v>
          </cell>
        </row>
        <row r="1974">
          <cell r="A1974">
            <v>41698</v>
          </cell>
          <cell r="B1974">
            <v>0.9</v>
          </cell>
        </row>
        <row r="1975">
          <cell r="A1975">
            <v>41697</v>
          </cell>
          <cell r="B1975">
            <v>0.9</v>
          </cell>
        </row>
        <row r="1976">
          <cell r="A1976">
            <v>41696</v>
          </cell>
          <cell r="B1976">
            <v>1</v>
          </cell>
        </row>
        <row r="1977">
          <cell r="A1977">
            <v>41695</v>
          </cell>
          <cell r="B1977">
            <v>1</v>
          </cell>
        </row>
        <row r="1978">
          <cell r="A1978">
            <v>41694</v>
          </cell>
          <cell r="B1978">
            <v>1</v>
          </cell>
        </row>
        <row r="1979">
          <cell r="A1979">
            <v>41691</v>
          </cell>
          <cell r="B1979">
            <v>1</v>
          </cell>
        </row>
        <row r="1980">
          <cell r="A1980">
            <v>41690</v>
          </cell>
          <cell r="B1980">
            <v>1</v>
          </cell>
        </row>
        <row r="1981">
          <cell r="A1981">
            <v>41689</v>
          </cell>
          <cell r="B1981">
            <v>1</v>
          </cell>
        </row>
        <row r="1982">
          <cell r="A1982">
            <v>41688</v>
          </cell>
          <cell r="B1982">
            <v>1</v>
          </cell>
        </row>
        <row r="1983">
          <cell r="A1983">
            <v>41684</v>
          </cell>
          <cell r="B1983">
            <v>1</v>
          </cell>
        </row>
        <row r="1984">
          <cell r="A1984">
            <v>41683</v>
          </cell>
          <cell r="B1984">
            <v>1</v>
          </cell>
        </row>
        <row r="1985">
          <cell r="A1985">
            <v>41682</v>
          </cell>
          <cell r="B1985">
            <v>1</v>
          </cell>
        </row>
        <row r="1986">
          <cell r="A1986">
            <v>41681</v>
          </cell>
          <cell r="B1986">
            <v>1</v>
          </cell>
        </row>
        <row r="1987">
          <cell r="A1987">
            <v>41680</v>
          </cell>
          <cell r="B1987">
            <v>1</v>
          </cell>
        </row>
        <row r="1988">
          <cell r="A1988">
            <v>41677</v>
          </cell>
          <cell r="B1988">
            <v>1</v>
          </cell>
        </row>
        <row r="1989">
          <cell r="A1989">
            <v>41676</v>
          </cell>
          <cell r="B1989">
            <v>1</v>
          </cell>
        </row>
        <row r="1990">
          <cell r="A1990">
            <v>41675</v>
          </cell>
          <cell r="B1990">
            <v>1</v>
          </cell>
        </row>
        <row r="1991">
          <cell r="A1991">
            <v>41674</v>
          </cell>
          <cell r="B1991">
            <v>1</v>
          </cell>
        </row>
        <row r="1992">
          <cell r="A1992">
            <v>41673</v>
          </cell>
          <cell r="B1992">
            <v>1</v>
          </cell>
        </row>
        <row r="1993">
          <cell r="A1993">
            <v>41670</v>
          </cell>
          <cell r="B1993">
            <v>1</v>
          </cell>
        </row>
        <row r="1994">
          <cell r="A1994">
            <v>41669</v>
          </cell>
          <cell r="B1994">
            <v>1</v>
          </cell>
        </row>
        <row r="1995">
          <cell r="A1995">
            <v>41668</v>
          </cell>
          <cell r="B1995">
            <v>1</v>
          </cell>
        </row>
        <row r="1996">
          <cell r="A1996">
            <v>41667</v>
          </cell>
          <cell r="B1996">
            <v>1</v>
          </cell>
        </row>
        <row r="1997">
          <cell r="A1997">
            <v>41666</v>
          </cell>
          <cell r="B1997">
            <v>1</v>
          </cell>
        </row>
        <row r="1998">
          <cell r="A1998">
            <v>41663</v>
          </cell>
          <cell r="B1998">
            <v>1</v>
          </cell>
        </row>
        <row r="1999">
          <cell r="A1999">
            <v>41662</v>
          </cell>
          <cell r="B1999">
            <v>1</v>
          </cell>
        </row>
        <row r="2000">
          <cell r="A2000">
            <v>41661</v>
          </cell>
          <cell r="B2000">
            <v>1</v>
          </cell>
        </row>
        <row r="2001">
          <cell r="A2001">
            <v>41660</v>
          </cell>
          <cell r="B2001">
            <v>1</v>
          </cell>
        </row>
        <row r="2002">
          <cell r="A2002">
            <v>41659</v>
          </cell>
          <cell r="B2002">
            <v>1</v>
          </cell>
        </row>
        <row r="2003">
          <cell r="A2003">
            <v>41656</v>
          </cell>
          <cell r="B2003">
            <v>1</v>
          </cell>
        </row>
        <row r="2004">
          <cell r="A2004">
            <v>41655</v>
          </cell>
          <cell r="B2004">
            <v>1</v>
          </cell>
        </row>
        <row r="2005">
          <cell r="A2005">
            <v>41654</v>
          </cell>
          <cell r="B2005">
            <v>1</v>
          </cell>
        </row>
        <row r="2006">
          <cell r="A2006">
            <v>41653</v>
          </cell>
          <cell r="B2006">
            <v>1</v>
          </cell>
        </row>
        <row r="2007">
          <cell r="A2007">
            <v>41652</v>
          </cell>
          <cell r="B2007">
            <v>1</v>
          </cell>
        </row>
        <row r="2008">
          <cell r="A2008">
            <v>41649</v>
          </cell>
          <cell r="B2008">
            <v>1</v>
          </cell>
        </row>
        <row r="2009">
          <cell r="A2009">
            <v>41648</v>
          </cell>
          <cell r="B2009">
            <v>1</v>
          </cell>
        </row>
        <row r="2010">
          <cell r="A2010">
            <v>41647</v>
          </cell>
          <cell r="B2010">
            <v>1</v>
          </cell>
        </row>
        <row r="2011">
          <cell r="A2011">
            <v>41646</v>
          </cell>
          <cell r="B2011">
            <v>1</v>
          </cell>
        </row>
        <row r="2012">
          <cell r="A2012">
            <v>41645</v>
          </cell>
          <cell r="B2012">
            <v>1</v>
          </cell>
        </row>
        <row r="2013">
          <cell r="A2013">
            <v>41642</v>
          </cell>
          <cell r="B2013">
            <v>1</v>
          </cell>
        </row>
        <row r="2014">
          <cell r="A2014">
            <v>41641</v>
          </cell>
          <cell r="B2014">
            <v>1</v>
          </cell>
        </row>
      </sheetData>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Note Check_Common Shares"/>
      <sheetName val="Note Check_Options Warrants"/>
      <sheetName val="Testing details =&gt;"/>
      <sheetName val="Shares issued_Private placement"/>
      <sheetName val="Shares issued_Warrants"/>
      <sheetName val="Shares issued_Options"/>
      <sheetName val="Shares issued_Equipment"/>
      <sheetName val="PBC =&gt;"/>
      <sheetName val="WASO "/>
      <sheetName val="options warrants"/>
      <sheetName val="GL_2021"/>
      <sheetName val="Sourses =&gt;"/>
      <sheetName val="CODE.CN"/>
      <sheetName val="yahoo_Jan 22, 2021"/>
      <sheetName val="Exchange Rates"/>
    </sheetNames>
    <sheetDataSet>
      <sheetData sheetId="0"/>
      <sheetData sheetId="1"/>
      <sheetData sheetId="2"/>
      <sheetData sheetId="3"/>
      <sheetData sheetId="4"/>
      <sheetData sheetId="5">
        <row r="78">
          <cell r="K78">
            <v>26702509.07</v>
          </cell>
        </row>
      </sheetData>
      <sheetData sheetId="6">
        <row r="60">
          <cell r="I60">
            <v>2373000</v>
          </cell>
          <cell r="J60">
            <v>9300000</v>
          </cell>
        </row>
      </sheetData>
      <sheetData sheetId="7"/>
      <sheetData sheetId="8"/>
      <sheetData sheetId="9"/>
      <sheetData sheetId="10"/>
      <sheetData sheetId="11"/>
      <sheetData sheetId="12"/>
      <sheetData sheetId="13"/>
      <sheetData sheetId="14"/>
      <sheetData sheetId="15"/>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nata Azizova" refreshedDate="44672.648284374998" createdVersion="7" refreshedVersion="7" minRefreshableVersion="3" recordCount="57" xr:uid="{C5F989F1-E5AC-4514-8646-10EECD75F2F2}">
  <cacheSource type="worksheet">
    <worksheetSource ref="A3:G60" sheet="BoD Resolutions_Options"/>
  </cacheSource>
  <cacheFields count="7">
    <cacheField name="#" numFmtId="0">
      <sharedItems containsSemiMixedTypes="0" containsString="0" containsNumber="1" containsInteger="1" minValue="0" maxValue="6"/>
    </cacheField>
    <cacheField name="Date of Resolution" numFmtId="15">
      <sharedItems containsSemiMixedTypes="0" containsNonDate="0" containsDate="1" containsString="0" minDate="2021-01-06T00:00:00" maxDate="2021-12-10T00:00:00"/>
    </cacheField>
    <cacheField name="Name" numFmtId="0">
      <sharedItems count="21">
        <s v="David Stadnyk"/>
        <s v="George Tsafalas"/>
        <s v="Zach Stadnyk"/>
        <s v="Brian Keane"/>
        <s v="Morie Shacker"/>
        <s v="D. Richard Skeith"/>
        <s v="Laurent Zhang"/>
        <s v="Jeff Koyen"/>
        <s v="Tatiana Kovaleva"/>
        <s v="Yini Lu"/>
        <s v="David Lane"/>
        <s v="Anthony Abrahams"/>
        <s v="Diana Fuda"/>
        <s v="Jacob Chernoff"/>
        <s v="Charlie Lamb"/>
        <s v="John Thornton"/>
        <s v="Harrison Ross"/>
        <s v="Laurent Zanoh"/>
        <s v="Robert Payment"/>
        <s v="Manan Mehta"/>
        <s v="Georqe Tsafalas" u="1"/>
      </sharedItems>
    </cacheField>
    <cacheField name="Number of Options" numFmtId="169">
      <sharedItems containsSemiMixedTypes="0" containsString="0" containsNumber="1" containsInteger="1" minValue="100000" maxValue="6000000"/>
    </cacheField>
    <cacheField name="Exercise price" numFmtId="0">
      <sharedItems containsSemiMixedTypes="0" containsString="0" containsNumber="1" minValue="0.12" maxValue="0.3"/>
    </cacheField>
    <cacheField name="Vesting period" numFmtId="0">
      <sharedItems/>
    </cacheField>
    <cacheField name="Term (years)" numFmtId="0">
      <sharedItems containsSemiMixedTypes="0" containsString="0" containsNumber="1" containsInteger="1" minValue="1" maxValue="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
  <r>
    <n v="1"/>
    <d v="2021-02-08T00:00:00"/>
    <x v="0"/>
    <n v="3600000"/>
    <n v="0.3"/>
    <s v="shall vest immediately"/>
    <n v="5"/>
  </r>
  <r>
    <n v="1"/>
    <d v="2021-02-08T00:00:00"/>
    <x v="1"/>
    <n v="700000"/>
    <n v="0.3"/>
    <s v="shall vest immediately"/>
    <n v="5"/>
  </r>
  <r>
    <n v="1"/>
    <d v="2021-02-08T00:00:00"/>
    <x v="2"/>
    <n v="200000"/>
    <n v="0.3"/>
    <s v="shall vest immediately"/>
    <n v="5"/>
  </r>
  <r>
    <n v="1"/>
    <d v="2021-02-08T00:00:00"/>
    <x v="3"/>
    <n v="200000"/>
    <n v="0.3"/>
    <s v="shall vest immediately"/>
    <n v="5"/>
  </r>
  <r>
    <n v="1"/>
    <d v="2021-02-08T00:00:00"/>
    <x v="4"/>
    <n v="100000"/>
    <n v="0.3"/>
    <s v="shall vest immediately"/>
    <n v="5"/>
  </r>
  <r>
    <n v="1"/>
    <d v="2021-02-08T00:00:00"/>
    <x v="5"/>
    <n v="300000"/>
    <n v="0.3"/>
    <s v="shall vest immediately"/>
    <n v="5"/>
  </r>
  <r>
    <n v="1"/>
    <d v="2021-02-08T00:00:00"/>
    <x v="6"/>
    <n v="350000"/>
    <n v="0.3"/>
    <s v="shall vest immediately"/>
    <n v="5"/>
  </r>
  <r>
    <n v="1"/>
    <d v="2021-02-08T00:00:00"/>
    <x v="7"/>
    <n v="200000"/>
    <n v="0.3"/>
    <s v="shall vest immediately"/>
    <n v="5"/>
  </r>
  <r>
    <n v="1"/>
    <d v="2021-02-08T00:00:00"/>
    <x v="8"/>
    <n v="100000"/>
    <n v="0.3"/>
    <s v="shall vest immediately"/>
    <n v="5"/>
  </r>
  <r>
    <n v="1"/>
    <d v="2021-02-08T00:00:00"/>
    <x v="9"/>
    <n v="100000"/>
    <n v="0.3"/>
    <s v="shall vest immediately"/>
    <n v="5"/>
  </r>
  <r>
    <n v="1"/>
    <d v="2021-02-08T00:00:00"/>
    <x v="10"/>
    <n v="100000"/>
    <n v="0.3"/>
    <s v="shall vest immediately"/>
    <n v="5"/>
  </r>
  <r>
    <n v="1"/>
    <d v="2021-02-08T00:00:00"/>
    <x v="11"/>
    <n v="100000"/>
    <n v="0.3"/>
    <s v="shall vest immediately"/>
    <n v="5"/>
  </r>
  <r>
    <n v="2"/>
    <d v="2021-02-16T00:00:00"/>
    <x v="12"/>
    <n v="200000"/>
    <n v="0.3"/>
    <s v="shall vest immediately"/>
    <n v="1"/>
  </r>
  <r>
    <n v="3"/>
    <d v="2021-04-12T00:00:00"/>
    <x v="4"/>
    <n v="200000"/>
    <n v="0.26500000000000001"/>
    <s v="shall vest immediately"/>
    <n v="5"/>
  </r>
  <r>
    <n v="3"/>
    <d v="2021-04-12T00:00:00"/>
    <x v="3"/>
    <n v="200000"/>
    <n v="0.26500000000000001"/>
    <s v="shall vest immediately"/>
    <n v="5"/>
  </r>
  <r>
    <n v="3"/>
    <d v="2021-04-12T00:00:00"/>
    <x v="8"/>
    <n v="200000"/>
    <n v="0.26500000000000001"/>
    <s v="shall vest immediately"/>
    <n v="5"/>
  </r>
  <r>
    <n v="3"/>
    <d v="2021-04-12T00:00:00"/>
    <x v="9"/>
    <n v="100000"/>
    <n v="0.26500000000000001"/>
    <s v="shall vest immediately"/>
    <n v="5"/>
  </r>
  <r>
    <n v="3"/>
    <d v="2021-04-12T00:00:00"/>
    <x v="13"/>
    <n v="100000"/>
    <n v="0.26500000000000001"/>
    <s v="shall vest immediately"/>
    <n v="5"/>
  </r>
  <r>
    <n v="3"/>
    <d v="2021-04-12T00:00:00"/>
    <x v="7"/>
    <n v="100000"/>
    <n v="0.26500000000000001"/>
    <s v="shall vest immediately"/>
    <n v="5"/>
  </r>
  <r>
    <n v="3"/>
    <d v="2021-04-12T00:00:00"/>
    <x v="6"/>
    <n v="200000"/>
    <n v="0.26500000000000001"/>
    <s v="shall vest immediately"/>
    <n v="5"/>
  </r>
  <r>
    <n v="3"/>
    <d v="2021-04-12T00:00:00"/>
    <x v="5"/>
    <n v="500000"/>
    <n v="0.26500000000000001"/>
    <s v="shall vest immediately"/>
    <n v="5"/>
  </r>
  <r>
    <n v="3"/>
    <d v="2021-04-12T00:00:00"/>
    <x v="10"/>
    <n v="100000"/>
    <n v="0.26500000000000001"/>
    <s v="shall vest immediately"/>
    <n v="5"/>
  </r>
  <r>
    <n v="3"/>
    <d v="2021-04-12T00:00:00"/>
    <x v="2"/>
    <n v="500000"/>
    <n v="0.26500000000000001"/>
    <s v="shall vest immediately"/>
    <n v="5"/>
  </r>
  <r>
    <n v="3"/>
    <d v="2021-04-12T00:00:00"/>
    <x v="0"/>
    <n v="3500000"/>
    <n v="0.26500000000000001"/>
    <s v="shall vest immediately"/>
    <n v="5"/>
  </r>
  <r>
    <n v="3"/>
    <d v="2021-04-12T00:00:00"/>
    <x v="1"/>
    <n v="1500000"/>
    <n v="0.26500000000000001"/>
    <s v="shall vest immediately"/>
    <n v="5"/>
  </r>
  <r>
    <n v="3"/>
    <d v="2021-04-12T00:00:00"/>
    <x v="14"/>
    <n v="100000"/>
    <n v="0.26500000000000001"/>
    <s v="shall vest immediately"/>
    <n v="5"/>
  </r>
  <r>
    <n v="3"/>
    <d v="2021-04-12T00:00:00"/>
    <x v="11"/>
    <n v="100000"/>
    <n v="0.26500000000000001"/>
    <s v="shall vest immediately"/>
    <n v="5"/>
  </r>
  <r>
    <n v="3"/>
    <d v="2021-04-12T00:00:00"/>
    <x v="15"/>
    <n v="100000"/>
    <n v="0.26500000000000001"/>
    <s v="shall vest immediately"/>
    <n v="5"/>
  </r>
  <r>
    <n v="4"/>
    <d v="2021-12-09T00:00:00"/>
    <x v="1"/>
    <n v="1875000"/>
    <n v="0.12"/>
    <s v="shall vest as outiined below - no info"/>
    <n v="5"/>
  </r>
  <r>
    <n v="4"/>
    <d v="2021-12-09T00:00:00"/>
    <x v="8"/>
    <n v="200000"/>
    <n v="0.12"/>
    <s v="shall vest as outiined below - no info"/>
    <n v="5"/>
  </r>
  <r>
    <n v="4"/>
    <d v="2021-12-09T00:00:00"/>
    <x v="16"/>
    <n v="500000"/>
    <n v="0.12"/>
    <s v="shall vest as outiined below - no info"/>
    <n v="5"/>
  </r>
  <r>
    <n v="4"/>
    <d v="2021-12-09T00:00:00"/>
    <x v="0"/>
    <n v="6000000"/>
    <n v="0.12"/>
    <s v="shall vest as outiined below - no info"/>
    <n v="5"/>
  </r>
  <r>
    <n v="4"/>
    <d v="2021-12-09T00:00:00"/>
    <x v="3"/>
    <n v="400000"/>
    <n v="0.12"/>
    <s v="shall vest as outiined below - no info"/>
    <n v="5"/>
  </r>
  <r>
    <n v="4"/>
    <d v="2021-12-09T00:00:00"/>
    <x v="5"/>
    <n v="800000"/>
    <n v="0.12"/>
    <s v="shall vest as outiined below - no info"/>
    <n v="5"/>
  </r>
  <r>
    <n v="6"/>
    <d v="2021-12-09T00:00:00"/>
    <x v="12"/>
    <n v="200000"/>
    <n v="0.12"/>
    <s v="shall vest as outiined below - no info"/>
    <n v="1"/>
  </r>
  <r>
    <n v="5"/>
    <d v="2021-12-09T00:00:00"/>
    <x v="11"/>
    <n v="200000"/>
    <n v="0.12"/>
    <s v="shall vest as outiined below - no info"/>
    <n v="2"/>
  </r>
  <r>
    <n v="5"/>
    <d v="2021-12-09T00:00:00"/>
    <x v="14"/>
    <n v="100000"/>
    <n v="0.12"/>
    <s v="shall vest as outiined below - no info"/>
    <n v="2"/>
  </r>
  <r>
    <n v="5"/>
    <d v="2021-12-09T00:00:00"/>
    <x v="10"/>
    <n v="100000"/>
    <n v="0.12"/>
    <s v="shall vest as outiined below - no info"/>
    <n v="2"/>
  </r>
  <r>
    <n v="5"/>
    <d v="2021-12-09T00:00:00"/>
    <x v="13"/>
    <n v="300000"/>
    <n v="0.12"/>
    <s v="shall vest as outiined below - no info"/>
    <n v="2"/>
  </r>
  <r>
    <n v="5"/>
    <d v="2021-12-09T00:00:00"/>
    <x v="7"/>
    <n v="200000"/>
    <n v="0.12"/>
    <s v="shall vest as outiined below - no info"/>
    <n v="2"/>
  </r>
  <r>
    <n v="5"/>
    <d v="2021-12-09T00:00:00"/>
    <x v="15"/>
    <n v="100000"/>
    <n v="0.12"/>
    <s v="shall vest as outiined below - no info"/>
    <n v="2"/>
  </r>
  <r>
    <n v="5"/>
    <d v="2021-12-09T00:00:00"/>
    <x v="17"/>
    <n v="200000"/>
    <n v="0.12"/>
    <s v="shall vest as outiined below - no info"/>
    <n v="2"/>
  </r>
  <r>
    <n v="5"/>
    <d v="2021-12-09T00:00:00"/>
    <x v="18"/>
    <n v="300000"/>
    <n v="0.12"/>
    <s v="shall vest as outiined below - no info"/>
    <n v="2"/>
  </r>
  <r>
    <n v="5"/>
    <d v="2021-12-09T00:00:00"/>
    <x v="19"/>
    <n v="200000"/>
    <n v="0.12"/>
    <s v="shall vest as outiined below - no info"/>
    <n v="2"/>
  </r>
  <r>
    <n v="5"/>
    <d v="2021-12-09T00:00:00"/>
    <x v="9"/>
    <n v="100000"/>
    <n v="0.12"/>
    <s v="shall vest as outiined below - no info"/>
    <n v="2"/>
  </r>
  <r>
    <n v="5"/>
    <d v="2021-12-09T00:00:00"/>
    <x v="2"/>
    <n v="500000"/>
    <n v="0.12"/>
    <s v="shall vest as outiined below - no info"/>
    <n v="2"/>
  </r>
  <r>
    <n v="0"/>
    <d v="2021-01-06T00:00:00"/>
    <x v="1"/>
    <n v="800000"/>
    <n v="0.23"/>
    <s v="shall vest immediately"/>
    <n v="5"/>
  </r>
  <r>
    <n v="0"/>
    <d v="2021-01-06T00:00:00"/>
    <x v="3"/>
    <n v="200000"/>
    <n v="0.23"/>
    <s v="shall vest immediately"/>
    <n v="5"/>
  </r>
  <r>
    <n v="0"/>
    <d v="2021-01-06T00:00:00"/>
    <x v="4"/>
    <n v="200000"/>
    <n v="0.23"/>
    <s v="shall vest immediately"/>
    <n v="5"/>
  </r>
  <r>
    <n v="0"/>
    <d v="2021-01-06T00:00:00"/>
    <x v="0"/>
    <n v="1800000"/>
    <n v="0.23"/>
    <s v="shall vest immediately"/>
    <n v="5"/>
  </r>
  <r>
    <n v="0"/>
    <d v="2021-01-06T00:00:00"/>
    <x v="8"/>
    <n v="200000"/>
    <n v="0.23"/>
    <s v="shall vest immediately"/>
    <n v="5"/>
  </r>
  <r>
    <n v="0"/>
    <d v="2021-01-06T00:00:00"/>
    <x v="15"/>
    <n v="100000"/>
    <n v="0.23"/>
    <s v="shall vest immediately"/>
    <n v="5"/>
  </r>
  <r>
    <n v="0"/>
    <d v="2021-01-06T00:00:00"/>
    <x v="10"/>
    <n v="100000"/>
    <n v="0.23"/>
    <s v="shall vest immediately"/>
    <n v="5"/>
  </r>
  <r>
    <n v="0"/>
    <d v="2021-01-06T00:00:00"/>
    <x v="2"/>
    <n v="400000"/>
    <n v="0.23"/>
    <s v="shall vest immediately"/>
    <n v="5"/>
  </r>
  <r>
    <n v="0"/>
    <d v="2021-01-06T00:00:00"/>
    <x v="11"/>
    <n v="100000"/>
    <n v="0.23"/>
    <s v="shall vest immediately"/>
    <n v="5"/>
  </r>
  <r>
    <n v="0"/>
    <d v="2021-01-06T00:00:00"/>
    <x v="9"/>
    <n v="100000"/>
    <n v="0.23"/>
    <s v="shall vest immediately"/>
    <n v="5"/>
  </r>
  <r>
    <n v="0"/>
    <d v="2021-01-06T00:00:00"/>
    <x v="5"/>
    <n v="400000"/>
    <n v="0.23"/>
    <s v="shall vest immediately"/>
    <n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A094385-4C94-4641-9DCA-757C8359583F}" name="PivotTable3"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N3:O24" firstHeaderRow="1" firstDataRow="1" firstDataCol="1"/>
  <pivotFields count="7">
    <pivotField showAll="0"/>
    <pivotField numFmtId="15" showAll="0"/>
    <pivotField axis="axisRow" showAll="0" sortType="descending">
      <items count="22">
        <item x="11"/>
        <item x="3"/>
        <item x="14"/>
        <item x="5"/>
        <item x="10"/>
        <item x="0"/>
        <item x="12"/>
        <item x="1"/>
        <item x="16"/>
        <item x="13"/>
        <item x="7"/>
        <item x="15"/>
        <item x="17"/>
        <item x="6"/>
        <item x="19"/>
        <item x="4"/>
        <item x="18"/>
        <item x="8"/>
        <item x="9"/>
        <item x="2"/>
        <item m="1" x="20"/>
        <item t="default"/>
      </items>
      <autoSortScope>
        <pivotArea dataOnly="0" outline="0" fieldPosition="0">
          <references count="1">
            <reference field="4294967294" count="1" selected="0">
              <x v="0"/>
            </reference>
          </references>
        </pivotArea>
      </autoSortScope>
    </pivotField>
    <pivotField dataField="1" numFmtId="169" showAll="0"/>
    <pivotField showAll="0"/>
    <pivotField showAll="0"/>
    <pivotField showAll="0"/>
  </pivotFields>
  <rowFields count="1">
    <field x="2"/>
  </rowFields>
  <rowItems count="21">
    <i>
      <x v="5"/>
    </i>
    <i>
      <x v="7"/>
    </i>
    <i>
      <x v="3"/>
    </i>
    <i>
      <x v="19"/>
    </i>
    <i>
      <x v="1"/>
    </i>
    <i>
      <x v="17"/>
    </i>
    <i>
      <x v="13"/>
    </i>
    <i>
      <x v="15"/>
    </i>
    <i>
      <x v="10"/>
    </i>
    <i>
      <x/>
    </i>
    <i>
      <x v="8"/>
    </i>
    <i>
      <x v="6"/>
    </i>
    <i>
      <x v="18"/>
    </i>
    <i>
      <x v="4"/>
    </i>
    <i>
      <x v="9"/>
    </i>
    <i>
      <x v="11"/>
    </i>
    <i>
      <x v="16"/>
    </i>
    <i>
      <x v="2"/>
    </i>
    <i>
      <x v="14"/>
    </i>
    <i>
      <x v="12"/>
    </i>
    <i t="grand">
      <x/>
    </i>
  </rowItems>
  <colItems count="1">
    <i/>
  </colItems>
  <dataFields count="1">
    <dataField name="Sum of Number of Options" fld="3" baseField="0" baseItem="0" numFmtId="169"/>
  </dataFields>
  <formats count="47">
    <format dxfId="46">
      <pivotArea type="all" dataOnly="0" outline="0" fieldPosition="0"/>
    </format>
    <format dxfId="45">
      <pivotArea outline="0" collapsedLevelsAreSubtotals="1" fieldPosition="0"/>
    </format>
    <format dxfId="44">
      <pivotArea field="2" type="button" dataOnly="0" labelOnly="1" outline="0" axis="axisRow" fieldPosition="0"/>
    </format>
    <format dxfId="43">
      <pivotArea dataOnly="0" labelOnly="1" fieldPosition="0">
        <references count="1">
          <reference field="2" count="0"/>
        </references>
      </pivotArea>
    </format>
    <format dxfId="42">
      <pivotArea dataOnly="0" labelOnly="1" grandRow="1" outline="0" fieldPosition="0"/>
    </format>
    <format dxfId="41">
      <pivotArea dataOnly="0" labelOnly="1" outline="0" axis="axisValues" fieldPosition="0"/>
    </format>
    <format dxfId="40">
      <pivotArea type="all" dataOnly="0" outline="0" fieldPosition="0"/>
    </format>
    <format dxfId="39">
      <pivotArea outline="0" collapsedLevelsAreSubtotals="1" fieldPosition="0"/>
    </format>
    <format dxfId="38">
      <pivotArea field="2" type="button" dataOnly="0" labelOnly="1" outline="0" axis="axisRow" fieldPosition="0"/>
    </format>
    <format dxfId="37">
      <pivotArea dataOnly="0" labelOnly="1" fieldPosition="0">
        <references count="1">
          <reference field="2" count="0"/>
        </references>
      </pivotArea>
    </format>
    <format dxfId="36">
      <pivotArea dataOnly="0" labelOnly="1" grandRow="1" outline="0" fieldPosition="0"/>
    </format>
    <format dxfId="35">
      <pivotArea dataOnly="0" labelOnly="1" outline="0" axis="axisValues" fieldPosition="0"/>
    </format>
    <format dxfId="34">
      <pivotArea outline="0" collapsedLevelsAreSubtotals="1" fieldPosition="0"/>
    </format>
    <format dxfId="33">
      <pivotArea field="2" type="button" dataOnly="0" labelOnly="1" outline="0" axis="axisRow" fieldPosition="0"/>
    </format>
    <format dxfId="32">
      <pivotArea dataOnly="0" labelOnly="1" outline="0" axis="axisValues" fieldPosition="0"/>
    </format>
    <format dxfId="31">
      <pivotArea type="all" dataOnly="0" outline="0" fieldPosition="0"/>
    </format>
    <format dxfId="30">
      <pivotArea outline="0" collapsedLevelsAreSubtotals="1" fieldPosition="0"/>
    </format>
    <format dxfId="29">
      <pivotArea field="2" type="button" dataOnly="0" labelOnly="1" outline="0" axis="axisRow" fieldPosition="0"/>
    </format>
    <format dxfId="28">
      <pivotArea dataOnly="0" labelOnly="1" fieldPosition="0">
        <references count="1">
          <reference field="2" count="0"/>
        </references>
      </pivotArea>
    </format>
    <format dxfId="27">
      <pivotArea dataOnly="0" labelOnly="1" grandRow="1" outline="0" fieldPosition="0"/>
    </format>
    <format dxfId="26">
      <pivotArea dataOnly="0" labelOnly="1" outline="0" axis="axisValues" fieldPosition="0"/>
    </format>
    <format dxfId="25">
      <pivotArea type="all" dataOnly="0" outline="0" fieldPosition="0"/>
    </format>
    <format dxfId="24">
      <pivotArea outline="0" collapsedLevelsAreSubtotals="1" fieldPosition="0"/>
    </format>
    <format dxfId="23">
      <pivotArea field="2" type="button" dataOnly="0" labelOnly="1" outline="0" axis="axisRow" fieldPosition="0"/>
    </format>
    <format dxfId="22">
      <pivotArea dataOnly="0" labelOnly="1" fieldPosition="0">
        <references count="1">
          <reference field="2" count="0"/>
        </references>
      </pivotArea>
    </format>
    <format dxfId="21">
      <pivotArea dataOnly="0" labelOnly="1" grandRow="1" outline="0" fieldPosition="0"/>
    </format>
    <format dxfId="20">
      <pivotArea dataOnly="0" labelOnly="1" outline="0" axis="axisValues" fieldPosition="0"/>
    </format>
    <format dxfId="19">
      <pivotArea type="all" dataOnly="0" outline="0" fieldPosition="0"/>
    </format>
    <format dxfId="18">
      <pivotArea outline="0" collapsedLevelsAreSubtotals="1" fieldPosition="0"/>
    </format>
    <format dxfId="17">
      <pivotArea field="2" type="button" dataOnly="0" labelOnly="1" outline="0" axis="axisRow" fieldPosition="0"/>
    </format>
    <format dxfId="16">
      <pivotArea dataOnly="0" labelOnly="1" fieldPosition="0">
        <references count="1">
          <reference field="2" count="0"/>
        </references>
      </pivotArea>
    </format>
    <format dxfId="15">
      <pivotArea dataOnly="0" labelOnly="1" grandRow="1" outline="0" fieldPosition="0"/>
    </format>
    <format dxfId="14">
      <pivotArea dataOnly="0" labelOnly="1" outline="0" axis="axisValues" fieldPosition="0"/>
    </format>
    <format dxfId="13">
      <pivotArea collapsedLevelsAreSubtotals="1" fieldPosition="0">
        <references count="1">
          <reference field="2" count="0"/>
        </references>
      </pivotArea>
    </format>
    <format dxfId="12">
      <pivotArea dataOnly="0" labelOnly="1" fieldPosition="0">
        <references count="1">
          <reference field="2" count="0"/>
        </references>
      </pivotArea>
    </format>
    <format dxfId="11">
      <pivotArea field="2" type="button" dataOnly="0" labelOnly="1" outline="0" axis="axisRow" fieldPosition="0"/>
    </format>
    <format dxfId="10">
      <pivotArea dataOnly="0" labelOnly="1" outline="0" axis="axisValues" fieldPosition="0"/>
    </format>
    <format dxfId="9">
      <pivotArea grandRow="1" outline="0" collapsedLevelsAreSubtotals="1" fieldPosition="0"/>
    </format>
    <format dxfId="8">
      <pivotArea dataOnly="0" labelOnly="1" grandRow="1" outline="0" fieldPosition="0"/>
    </format>
    <format dxfId="7">
      <pivotArea field="2" type="button" dataOnly="0" labelOnly="1" outline="0" axis="axisRow" fieldPosition="0"/>
    </format>
    <format dxfId="6">
      <pivotArea dataOnly="0" labelOnly="1" outline="0" axis="axisValues" fieldPosition="0"/>
    </format>
    <format dxfId="5">
      <pivotArea type="all" dataOnly="0" outline="0" fieldPosition="0"/>
    </format>
    <format dxfId="4">
      <pivotArea outline="0" collapsedLevelsAreSubtotals="1" fieldPosition="0"/>
    </format>
    <format dxfId="3">
      <pivotArea field="2" type="button" dataOnly="0" labelOnly="1" outline="0" axis="axisRow" fieldPosition="0"/>
    </format>
    <format dxfId="2">
      <pivotArea dataOnly="0" labelOnly="1" fieldPosition="0">
        <references count="1">
          <reference field="2" count="0"/>
        </references>
      </pivotArea>
    </format>
    <format dxfId="1">
      <pivotArea dataOnly="0" labelOnly="1" grandRow="1" outline="0"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file:///\\fs01.pkf.local\Audit\Audit%20Technical%20Folder\Training%202025\Training%20Materials\WP_Equity_Cypher-2.xlsx" TargetMode="External"/><Relationship Id="rId1" Type="http://schemas.openxmlformats.org/officeDocument/2006/relationships/hyperlink" Target="http://www.bankofcanada.ca/rates/interest-rates/lookup-bond-yields/" TargetMode="External"/><Relationship Id="rId5" Type="http://schemas.openxmlformats.org/officeDocument/2006/relationships/drawing" Target="../drawings/drawing2.xml"/><Relationship Id="rId4" Type="http://schemas.openxmlformats.org/officeDocument/2006/relationships/customProperty" Target="../customProperty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WP_Equity_Cypher-2.xlsx" TargetMode="Externa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hyperlink" Target="https://finance.yahoo.com/" TargetMode="External"/></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CEF2D-90C1-4F80-A601-A390310B143E}">
  <sheetPr>
    <tabColor theme="4"/>
  </sheetPr>
  <dimension ref="A1:I37"/>
  <sheetViews>
    <sheetView showGridLines="0" zoomScaleNormal="100" workbookViewId="0">
      <selection activeCell="I29" sqref="I29"/>
    </sheetView>
  </sheetViews>
  <sheetFormatPr defaultColWidth="8.88671875" defaultRowHeight="10.199999999999999" x14ac:dyDescent="0.3"/>
  <cols>
    <col min="1" max="1" width="1.88671875" style="208" bestFit="1" customWidth="1"/>
    <col min="2" max="2" width="44.33203125" style="208" customWidth="1"/>
    <col min="3" max="3" width="26.44140625" style="208" customWidth="1"/>
    <col min="4" max="4" width="20.5546875" style="208" customWidth="1"/>
    <col min="5" max="5" width="10.33203125" style="208" bestFit="1" customWidth="1"/>
    <col min="6" max="6" width="12.33203125" style="208" bestFit="1" customWidth="1"/>
    <col min="7" max="7" width="58.33203125" style="208" customWidth="1"/>
    <col min="8" max="8" width="15.6640625" style="208" customWidth="1"/>
    <col min="9" max="9" width="16.5546875" style="208" bestFit="1" customWidth="1"/>
    <col min="10" max="10" width="15.6640625" style="208" customWidth="1"/>
    <col min="11" max="11" width="19.6640625" style="208" bestFit="1" customWidth="1"/>
    <col min="12" max="12" width="19.33203125" style="208" bestFit="1" customWidth="1"/>
    <col min="13" max="15" width="15.6640625" style="208" customWidth="1"/>
    <col min="16" max="16" width="10.44140625" style="208" bestFit="1" customWidth="1"/>
    <col min="17" max="16384" width="8.88671875" style="208"/>
  </cols>
  <sheetData>
    <row r="1" spans="2:9" x14ac:dyDescent="0.3">
      <c r="G1" s="208" t="s">
        <v>181</v>
      </c>
    </row>
    <row r="5" spans="2:9" ht="10.8" thickBot="1" x14ac:dyDescent="0.35"/>
    <row r="6" spans="2:9" x14ac:dyDescent="0.3">
      <c r="B6" s="209" t="s">
        <v>182</v>
      </c>
      <c r="C6" s="210" t="s">
        <v>183</v>
      </c>
      <c r="F6" s="211"/>
    </row>
    <row r="7" spans="2:9" x14ac:dyDescent="0.3">
      <c r="B7" s="212" t="s">
        <v>184</v>
      </c>
      <c r="C7" s="213" t="s">
        <v>185</v>
      </c>
      <c r="F7" s="214"/>
    </row>
    <row r="8" spans="2:9" x14ac:dyDescent="0.3">
      <c r="B8" s="215" t="s">
        <v>186</v>
      </c>
      <c r="C8" s="216"/>
      <c r="D8" s="217"/>
      <c r="E8" s="217"/>
    </row>
    <row r="9" spans="2:9" x14ac:dyDescent="0.3">
      <c r="B9" s="215" t="s">
        <v>187</v>
      </c>
      <c r="C9" s="216"/>
      <c r="D9" s="217"/>
      <c r="E9" s="217"/>
      <c r="F9" s="217"/>
      <c r="G9" s="218"/>
    </row>
    <row r="10" spans="2:9" x14ac:dyDescent="0.3">
      <c r="B10" s="215" t="s">
        <v>188</v>
      </c>
      <c r="C10" s="216"/>
      <c r="D10" s="217"/>
      <c r="E10" s="217"/>
      <c r="F10" s="217"/>
      <c r="G10" s="218"/>
    </row>
    <row r="11" spans="2:9" x14ac:dyDescent="0.3">
      <c r="B11" s="215" t="s">
        <v>189</v>
      </c>
      <c r="C11" s="216"/>
      <c r="D11" s="217"/>
      <c r="E11" s="217"/>
      <c r="F11" s="217"/>
      <c r="G11" s="218"/>
    </row>
    <row r="12" spans="2:9" x14ac:dyDescent="0.3">
      <c r="B12" s="215" t="s">
        <v>190</v>
      </c>
      <c r="C12" s="216"/>
      <c r="D12" s="217"/>
      <c r="E12" s="217"/>
      <c r="F12" s="217"/>
      <c r="G12" s="218"/>
    </row>
    <row r="13" spans="2:9" ht="10.8" thickBot="1" x14ac:dyDescent="0.35">
      <c r="B13" s="219" t="s">
        <v>191</v>
      </c>
      <c r="C13" s="220"/>
      <c r="D13" s="217"/>
      <c r="E13" s="217"/>
      <c r="G13" s="221"/>
    </row>
    <row r="14" spans="2:9" ht="10.8" thickBot="1" x14ac:dyDescent="0.35">
      <c r="B14" s="222"/>
      <c r="C14" s="217"/>
      <c r="D14" s="217"/>
      <c r="E14" s="217"/>
      <c r="F14" s="217"/>
      <c r="G14" s="218"/>
      <c r="H14" s="208" t="s">
        <v>192</v>
      </c>
    </row>
    <row r="15" spans="2:9" ht="40.799999999999997" x14ac:dyDescent="0.3">
      <c r="B15" s="223" t="s">
        <v>193</v>
      </c>
      <c r="C15" s="224" t="s">
        <v>194</v>
      </c>
      <c r="D15" s="224" t="s">
        <v>195</v>
      </c>
      <c r="E15" s="224" t="s">
        <v>196</v>
      </c>
      <c r="F15" s="224" t="s">
        <v>197</v>
      </c>
      <c r="G15" s="225" t="s">
        <v>198</v>
      </c>
      <c r="H15" s="226" t="s">
        <v>199</v>
      </c>
      <c r="I15" s="226" t="s">
        <v>200</v>
      </c>
    </row>
    <row r="16" spans="2:9" x14ac:dyDescent="0.3">
      <c r="B16" s="227"/>
      <c r="C16" s="228"/>
      <c r="D16" s="228"/>
      <c r="E16" s="228"/>
      <c r="F16" s="228"/>
      <c r="G16" s="229"/>
      <c r="H16" s="228"/>
      <c r="I16" s="228"/>
    </row>
    <row r="17" spans="1:9" x14ac:dyDescent="0.3">
      <c r="B17" s="227"/>
      <c r="C17" s="228"/>
      <c r="D17" s="228"/>
      <c r="E17" s="228"/>
      <c r="F17" s="228"/>
      <c r="G17" s="229"/>
      <c r="H17" s="228"/>
      <c r="I17" s="228"/>
    </row>
    <row r="18" spans="1:9" x14ac:dyDescent="0.3">
      <c r="B18" s="227"/>
      <c r="C18" s="228"/>
      <c r="D18" s="228"/>
      <c r="E18" s="228"/>
      <c r="F18" s="228"/>
      <c r="G18" s="229"/>
      <c r="H18" s="228"/>
      <c r="I18" s="228"/>
    </row>
    <row r="19" spans="1:9" x14ac:dyDescent="0.3">
      <c r="B19" s="227"/>
      <c r="C19" s="228"/>
      <c r="D19" s="228"/>
      <c r="E19" s="228"/>
      <c r="F19" s="228"/>
      <c r="G19" s="229"/>
      <c r="H19" s="228"/>
      <c r="I19" s="228"/>
    </row>
    <row r="20" spans="1:9" ht="10.8" thickBot="1" x14ac:dyDescent="0.35">
      <c r="B20" s="230" t="s">
        <v>5</v>
      </c>
      <c r="C20" s="231">
        <f>SUM(C16:C19)</f>
        <v>0</v>
      </c>
      <c r="D20" s="231">
        <f>SUM(D16:D19)</f>
        <v>0</v>
      </c>
      <c r="E20" s="231">
        <f>SUM(E16:E19)</f>
        <v>0</v>
      </c>
      <c r="F20" s="232">
        <f>SUM(F16:F19)</f>
        <v>0</v>
      </c>
      <c r="G20" s="233"/>
      <c r="H20" s="231">
        <f>SUM(H16:H19)</f>
        <v>0</v>
      </c>
      <c r="I20" s="231">
        <f>SUM(I16:I19)</f>
        <v>0</v>
      </c>
    </row>
    <row r="21" spans="1:9" x14ac:dyDescent="0.3">
      <c r="B21" s="234"/>
      <c r="C21" s="235"/>
      <c r="D21" s="234"/>
      <c r="E21" s="236"/>
      <c r="F21" s="236"/>
      <c r="G21" s="236"/>
      <c r="H21" s="237"/>
    </row>
    <row r="22" spans="1:9" x14ac:dyDescent="0.3">
      <c r="B22" s="238" t="s">
        <v>201</v>
      </c>
      <c r="C22" s="239">
        <v>0</v>
      </c>
      <c r="D22" s="239">
        <v>0</v>
      </c>
      <c r="E22" s="240"/>
      <c r="F22" s="241"/>
      <c r="G22" s="242"/>
      <c r="H22" s="238" t="s">
        <v>202</v>
      </c>
      <c r="I22" s="243">
        <v>0</v>
      </c>
    </row>
    <row r="23" spans="1:9" x14ac:dyDescent="0.3">
      <c r="B23" s="244" t="s">
        <v>203</v>
      </c>
      <c r="C23" s="245">
        <f>C22-C20</f>
        <v>0</v>
      </c>
      <c r="D23" s="245">
        <f>D22-D20</f>
        <v>0</v>
      </c>
      <c r="E23" s="245"/>
      <c r="F23" s="245"/>
      <c r="G23" s="246"/>
      <c r="H23" s="244" t="s">
        <v>203</v>
      </c>
      <c r="I23" s="246">
        <f>I22-I20</f>
        <v>0</v>
      </c>
    </row>
    <row r="24" spans="1:9" x14ac:dyDescent="0.3">
      <c r="A24" s="208" t="s">
        <v>181</v>
      </c>
      <c r="G24" s="208" t="s">
        <v>181</v>
      </c>
    </row>
    <row r="25" spans="1:9" ht="10.8" thickBot="1" x14ac:dyDescent="0.35">
      <c r="B25" s="247"/>
      <c r="D25" s="247"/>
    </row>
    <row r="26" spans="1:9" x14ac:dyDescent="0.3">
      <c r="B26" s="248" t="s">
        <v>217</v>
      </c>
      <c r="C26" s="249" t="s">
        <v>204</v>
      </c>
      <c r="D26" s="249" t="s">
        <v>205</v>
      </c>
      <c r="E26" s="261" t="s">
        <v>206</v>
      </c>
      <c r="F26" s="262"/>
      <c r="G26" s="263"/>
      <c r="H26" s="247"/>
    </row>
    <row r="27" spans="1:9" ht="30.6" x14ac:dyDescent="0.3">
      <c r="B27" s="250" t="s">
        <v>208</v>
      </c>
      <c r="C27" s="250" t="s">
        <v>216</v>
      </c>
      <c r="D27" s="251"/>
      <c r="E27" s="264"/>
      <c r="F27" s="264"/>
      <c r="G27" s="265"/>
      <c r="H27" s="252"/>
      <c r="I27" s="252"/>
    </row>
    <row r="28" spans="1:9" ht="20.399999999999999" x14ac:dyDescent="0.3">
      <c r="B28" s="250" t="s">
        <v>209</v>
      </c>
      <c r="C28" s="250" t="s">
        <v>215</v>
      </c>
      <c r="D28" s="253"/>
      <c r="E28" s="264"/>
      <c r="F28" s="264"/>
      <c r="G28" s="265"/>
      <c r="H28" s="252"/>
      <c r="I28" s="252"/>
    </row>
    <row r="29" spans="1:9" ht="30.6" x14ac:dyDescent="0.3">
      <c r="B29" s="250" t="s">
        <v>210</v>
      </c>
      <c r="C29" s="250" t="s">
        <v>215</v>
      </c>
      <c r="D29" s="253"/>
      <c r="E29" s="264"/>
      <c r="F29" s="264"/>
      <c r="G29" s="265"/>
      <c r="H29" s="252"/>
      <c r="I29" s="252"/>
    </row>
    <row r="30" spans="1:9" ht="46.2" customHeight="1" x14ac:dyDescent="0.3">
      <c r="B30" s="250" t="s">
        <v>211</v>
      </c>
      <c r="C30" s="250" t="s">
        <v>214</v>
      </c>
      <c r="D30" s="253"/>
      <c r="E30" s="264"/>
      <c r="F30" s="264"/>
      <c r="G30" s="265"/>
      <c r="H30" s="252"/>
      <c r="I30" s="252"/>
    </row>
    <row r="31" spans="1:9" ht="31.2" thickBot="1" x14ac:dyDescent="0.35">
      <c r="B31" s="254" t="s">
        <v>212</v>
      </c>
      <c r="C31" s="250" t="s">
        <v>213</v>
      </c>
      <c r="D31" s="255"/>
      <c r="E31" s="266"/>
      <c r="F31" s="266"/>
      <c r="G31" s="267"/>
      <c r="H31" s="252"/>
      <c r="I31" s="252"/>
    </row>
    <row r="32" spans="1:9" x14ac:dyDescent="0.3">
      <c r="C32" s="256"/>
      <c r="E32" s="218"/>
      <c r="H32" s="252"/>
      <c r="I32" s="252"/>
    </row>
    <row r="33" spans="2:5" x14ac:dyDescent="0.3">
      <c r="C33" s="256"/>
      <c r="E33" s="218"/>
    </row>
    <row r="34" spans="2:5" x14ac:dyDescent="0.3">
      <c r="C34" s="256"/>
      <c r="E34" s="218"/>
    </row>
    <row r="35" spans="2:5" x14ac:dyDescent="0.3">
      <c r="C35" s="256"/>
      <c r="E35" s="218"/>
    </row>
    <row r="36" spans="2:5" x14ac:dyDescent="0.3">
      <c r="B36" s="257" t="s">
        <v>135</v>
      </c>
    </row>
    <row r="37" spans="2:5" x14ac:dyDescent="0.3">
      <c r="B37" s="208" t="s">
        <v>207</v>
      </c>
    </row>
  </sheetData>
  <mergeCells count="6">
    <mergeCell ref="E31:G31"/>
    <mergeCell ref="E26:G26"/>
    <mergeCell ref="E27:G27"/>
    <mergeCell ref="E28:G28"/>
    <mergeCell ref="E29:G29"/>
    <mergeCell ref="E30:G3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5819-AF30-4221-ABEC-8527665E7D28}">
  <sheetPr>
    <tabColor rgb="FF660033"/>
  </sheetPr>
  <dimension ref="B2:R81"/>
  <sheetViews>
    <sheetView showGridLines="0" topLeftCell="A7" zoomScaleNormal="100" workbookViewId="0">
      <selection activeCell="C46" sqref="C46"/>
    </sheetView>
  </sheetViews>
  <sheetFormatPr defaultColWidth="8.88671875" defaultRowHeight="10.199999999999999" x14ac:dyDescent="0.3"/>
  <cols>
    <col min="1" max="1" width="1.33203125" style="1" customWidth="1"/>
    <col min="2" max="2" width="31" style="1" customWidth="1"/>
    <col min="3" max="3" width="10.44140625" style="1" bestFit="1" customWidth="1"/>
    <col min="4" max="4" width="11.33203125" style="1" bestFit="1" customWidth="1"/>
    <col min="5" max="5" width="10.5546875" style="1" bestFit="1" customWidth="1"/>
    <col min="6" max="7" width="11.33203125" style="1" bestFit="1" customWidth="1"/>
    <col min="8" max="8" width="9.109375" style="1" bestFit="1" customWidth="1"/>
    <col min="9" max="9" width="10.109375" style="1" customWidth="1"/>
    <col min="10" max="10" width="18.88671875" style="1" bestFit="1" customWidth="1"/>
    <col min="11" max="11" width="1.33203125" style="1" customWidth="1"/>
    <col min="12" max="12" width="26.6640625" style="1" hidden="1" customWidth="1"/>
    <col min="13" max="18" width="10.33203125" style="1" hidden="1" customWidth="1"/>
    <col min="19" max="19" width="10.33203125" style="1" customWidth="1"/>
    <col min="20" max="16384" width="8.88671875" style="1"/>
  </cols>
  <sheetData>
    <row r="2" spans="2:17" x14ac:dyDescent="0.3">
      <c r="B2" s="6" t="s">
        <v>173</v>
      </c>
    </row>
    <row r="3" spans="2:17" x14ac:dyDescent="0.2">
      <c r="B3" s="10" t="s">
        <v>175</v>
      </c>
    </row>
    <row r="4" spans="2:17" x14ac:dyDescent="0.2">
      <c r="B4" s="10" t="s">
        <v>176</v>
      </c>
      <c r="L4" s="186" t="s">
        <v>67</v>
      </c>
    </row>
    <row r="5" spans="2:17" x14ac:dyDescent="0.2">
      <c r="B5" s="10" t="s">
        <v>174</v>
      </c>
      <c r="L5" s="186"/>
    </row>
    <row r="7" spans="2:17" x14ac:dyDescent="0.2">
      <c r="B7" s="69" t="s">
        <v>136</v>
      </c>
    </row>
    <row r="8" spans="2:17" x14ac:dyDescent="0.2">
      <c r="B8" s="10" t="s">
        <v>164</v>
      </c>
    </row>
    <row r="9" spans="2:17" x14ac:dyDescent="0.2">
      <c r="B9" s="10" t="s">
        <v>165</v>
      </c>
      <c r="D9" s="169" t="s">
        <v>166</v>
      </c>
    </row>
    <row r="10" spans="2:17" x14ac:dyDescent="0.2">
      <c r="B10" s="10" t="s">
        <v>170</v>
      </c>
      <c r="D10" s="169"/>
    </row>
    <row r="11" spans="2:17" x14ac:dyDescent="0.2">
      <c r="B11" s="10" t="s">
        <v>167</v>
      </c>
      <c r="D11" s="169"/>
      <c r="J11" s="180" t="s">
        <v>67</v>
      </c>
    </row>
    <row r="12" spans="2:17" x14ac:dyDescent="0.2">
      <c r="B12" s="10" t="s">
        <v>169</v>
      </c>
      <c r="D12" s="169"/>
      <c r="H12" s="181" t="s">
        <v>168</v>
      </c>
      <c r="I12" s="182"/>
      <c r="J12" s="30"/>
    </row>
    <row r="13" spans="2:17" x14ac:dyDescent="0.2">
      <c r="B13" s="10" t="s">
        <v>171</v>
      </c>
    </row>
    <row r="14" spans="2:17" x14ac:dyDescent="0.2">
      <c r="B14" s="10" t="s">
        <v>172</v>
      </c>
      <c r="E14" s="181" t="s">
        <v>168</v>
      </c>
      <c r="F14" s="182"/>
    </row>
    <row r="16" spans="2:17" x14ac:dyDescent="0.2">
      <c r="B16" s="119" t="s">
        <v>137</v>
      </c>
      <c r="C16" s="120"/>
      <c r="D16" s="120"/>
      <c r="E16" s="120"/>
      <c r="F16" s="120"/>
      <c r="G16" s="120"/>
      <c r="H16" s="120"/>
      <c r="I16" s="120"/>
      <c r="L16" s="109" t="s">
        <v>138</v>
      </c>
      <c r="M16" s="110"/>
      <c r="N16" s="110"/>
      <c r="O16" s="110"/>
      <c r="P16" s="110"/>
      <c r="Q16" s="110"/>
    </row>
    <row r="17" spans="2:18" s="3" customFormat="1" x14ac:dyDescent="0.3">
      <c r="B17" s="122" t="s">
        <v>68</v>
      </c>
      <c r="C17" s="123"/>
      <c r="D17" s="123"/>
      <c r="E17" s="122"/>
      <c r="F17" s="122"/>
      <c r="G17" s="122"/>
    </row>
    <row r="18" spans="2:18" s="3" customFormat="1" x14ac:dyDescent="0.2">
      <c r="B18" s="121" t="s">
        <v>69</v>
      </c>
      <c r="C18" s="122"/>
      <c r="D18" s="123"/>
      <c r="E18" s="122"/>
      <c r="F18" s="122"/>
      <c r="G18" s="122"/>
      <c r="L18" s="124"/>
    </row>
    <row r="19" spans="2:18" x14ac:dyDescent="0.2">
      <c r="B19" s="170" t="s">
        <v>45</v>
      </c>
      <c r="C19" s="171">
        <v>44202</v>
      </c>
      <c r="D19" s="172">
        <v>44235</v>
      </c>
      <c r="E19" s="172">
        <v>44243</v>
      </c>
      <c r="F19" s="172">
        <v>44298</v>
      </c>
      <c r="G19" s="172">
        <v>44539</v>
      </c>
      <c r="H19" s="172">
        <v>44539</v>
      </c>
      <c r="I19" s="172">
        <v>44539</v>
      </c>
      <c r="J19" s="30"/>
      <c r="L19" s="17" t="s">
        <v>45</v>
      </c>
      <c r="M19" s="106">
        <v>44202</v>
      </c>
      <c r="N19" s="18">
        <v>44235</v>
      </c>
      <c r="O19" s="18">
        <v>44243</v>
      </c>
      <c r="P19" s="18">
        <v>44298</v>
      </c>
      <c r="Q19" s="18">
        <v>44539</v>
      </c>
    </row>
    <row r="20" spans="2:18" x14ac:dyDescent="0.2">
      <c r="B20" s="170" t="s">
        <v>46</v>
      </c>
      <c r="C20" s="171">
        <v>46027</v>
      </c>
      <c r="D20" s="172">
        <v>46060</v>
      </c>
      <c r="E20" s="172">
        <v>44607</v>
      </c>
      <c r="F20" s="172">
        <v>46123</v>
      </c>
      <c r="G20" s="172">
        <v>46364</v>
      </c>
      <c r="H20" s="172">
        <v>45268</v>
      </c>
      <c r="I20" s="172">
        <v>44903</v>
      </c>
      <c r="L20" s="17" t="s">
        <v>46</v>
      </c>
      <c r="M20" s="106">
        <v>46028</v>
      </c>
      <c r="N20" s="18">
        <v>46061</v>
      </c>
      <c r="O20" s="18">
        <v>46069</v>
      </c>
      <c r="P20" s="18">
        <v>46124</v>
      </c>
      <c r="Q20" s="18">
        <v>46365</v>
      </c>
    </row>
    <row r="21" spans="2:18" x14ac:dyDescent="0.2">
      <c r="B21" s="173" t="s">
        <v>70</v>
      </c>
      <c r="C21" s="174">
        <v>0</v>
      </c>
      <c r="D21" s="174">
        <v>0</v>
      </c>
      <c r="E21" s="174">
        <v>0</v>
      </c>
      <c r="F21" s="174">
        <v>0</v>
      </c>
      <c r="G21" s="174">
        <v>0</v>
      </c>
      <c r="H21" s="174">
        <v>0</v>
      </c>
      <c r="I21" s="174">
        <v>0</v>
      </c>
      <c r="L21" s="19"/>
      <c r="M21" s="20"/>
      <c r="N21" s="20"/>
      <c r="O21" s="20"/>
      <c r="P21" s="20"/>
      <c r="Q21" s="20"/>
    </row>
    <row r="22" spans="2:18" x14ac:dyDescent="0.2">
      <c r="B22" s="32" t="s">
        <v>47</v>
      </c>
      <c r="C22" s="33"/>
      <c r="D22" s="33"/>
      <c r="E22" s="33"/>
      <c r="F22" s="33"/>
      <c r="G22" s="33"/>
      <c r="H22" s="34"/>
      <c r="I22" s="34"/>
      <c r="L22" s="107" t="s">
        <v>47</v>
      </c>
      <c r="M22" s="108"/>
      <c r="N22" s="108"/>
      <c r="O22" s="108"/>
      <c r="P22" s="108"/>
      <c r="Q22" s="108"/>
    </row>
    <row r="23" spans="2:18" x14ac:dyDescent="0.2">
      <c r="B23" s="183" t="s">
        <v>48</v>
      </c>
      <c r="C23" s="184">
        <f>VLOOKUP(C19,'CODE.CN_For Volatility'!$A:$B,2,0)</f>
        <v>0.23</v>
      </c>
      <c r="D23" s="184">
        <f>VLOOKUP(D19,'CODE.CN_For Volatility'!$A:$B,2,0)</f>
        <v>0.315</v>
      </c>
      <c r="E23" s="184">
        <f>VLOOKUP(E19,'CODE.CN_For Volatility'!$A:$B,2,0)</f>
        <v>0.37</v>
      </c>
      <c r="F23" s="184">
        <f>VLOOKUP(F19,'CODE.CN_For Volatility'!$A:$B,2,0)</f>
        <v>0.26500000000000001</v>
      </c>
      <c r="G23" s="184">
        <f>VLOOKUP(G19,'CODE.CN_For Volatility'!$A:$B,2,0)</f>
        <v>0.12</v>
      </c>
      <c r="H23" s="184">
        <f>VLOOKUP(H19,'CODE.CN_For Volatility'!$A:$B,2,0)</f>
        <v>0.12</v>
      </c>
      <c r="I23" s="184">
        <f>VLOOKUP(I19,'CODE.CN_For Volatility'!$A:$B,2,0)</f>
        <v>0.12</v>
      </c>
      <c r="L23" s="21" t="s">
        <v>48</v>
      </c>
      <c r="M23" s="22">
        <v>0.23</v>
      </c>
      <c r="N23" s="22">
        <v>0.28999999999999998</v>
      </c>
      <c r="O23" s="22">
        <v>0.31</v>
      </c>
      <c r="P23" s="23">
        <v>0.26500000000000001</v>
      </c>
      <c r="Q23" s="23">
        <v>0.12</v>
      </c>
    </row>
    <row r="24" spans="2:18" x14ac:dyDescent="0.2">
      <c r="B24" s="175" t="s">
        <v>49</v>
      </c>
      <c r="C24" s="176">
        <v>0.23</v>
      </c>
      <c r="D24" s="176">
        <v>0.3</v>
      </c>
      <c r="E24" s="176">
        <v>0.3</v>
      </c>
      <c r="F24" s="176">
        <v>0.26500000000000001</v>
      </c>
      <c r="G24" s="176">
        <v>0.12</v>
      </c>
      <c r="H24" s="176">
        <v>0.12</v>
      </c>
      <c r="I24" s="176">
        <v>0.12</v>
      </c>
      <c r="L24" s="21" t="s">
        <v>49</v>
      </c>
      <c r="M24" s="23">
        <v>0.23</v>
      </c>
      <c r="N24" s="23">
        <v>0.3</v>
      </c>
      <c r="O24" s="23">
        <v>0.3</v>
      </c>
      <c r="P24" s="23">
        <v>0.26500000000000001</v>
      </c>
      <c r="Q24" s="23">
        <v>0.12</v>
      </c>
    </row>
    <row r="25" spans="2:18" x14ac:dyDescent="0.2">
      <c r="B25" s="175" t="s">
        <v>50</v>
      </c>
      <c r="C25" s="177">
        <v>5</v>
      </c>
      <c r="D25" s="177">
        <v>5</v>
      </c>
      <c r="E25" s="177">
        <v>1</v>
      </c>
      <c r="F25" s="177">
        <v>5</v>
      </c>
      <c r="G25" s="177">
        <v>5</v>
      </c>
      <c r="H25" s="177">
        <v>2</v>
      </c>
      <c r="I25" s="177">
        <v>1</v>
      </c>
      <c r="L25" s="21" t="s">
        <v>50</v>
      </c>
      <c r="M25" s="24">
        <v>5</v>
      </c>
      <c r="N25" s="24">
        <v>5</v>
      </c>
      <c r="O25" s="24">
        <v>5</v>
      </c>
      <c r="P25" s="24">
        <v>5</v>
      </c>
      <c r="Q25" s="24">
        <v>5</v>
      </c>
    </row>
    <row r="26" spans="2:18" x14ac:dyDescent="0.2">
      <c r="B26" s="183" t="s">
        <v>51</v>
      </c>
      <c r="C26" s="185">
        <f>'CODE.CN_For Volatility'!H6</f>
        <v>1.9907130116985812</v>
      </c>
      <c r="D26" s="185">
        <f>'CODE.CN_For Volatility'!I6</f>
        <v>1.9938670504716947</v>
      </c>
      <c r="E26" s="185">
        <f>'CODE.CN_For Volatility'!J6</f>
        <v>2.0187199398986047</v>
      </c>
      <c r="F26" s="185">
        <f>'CODE.CN_For Volatility'!K6</f>
        <v>2.0358387638388988</v>
      </c>
      <c r="G26" s="185">
        <f>'CODE.CN_For Volatility'!L6</f>
        <v>1.9563076598598108</v>
      </c>
      <c r="H26" s="185">
        <f>'CODE.CN_For Volatility'!M6</f>
        <v>2.1495813884734365</v>
      </c>
      <c r="I26" s="185">
        <f>'CODE.CN_For Volatility'!N6</f>
        <v>2.1495813884734365</v>
      </c>
      <c r="L26" s="21" t="s">
        <v>51</v>
      </c>
      <c r="M26" s="25">
        <v>1.4</v>
      </c>
      <c r="N26" s="25">
        <v>1.4</v>
      </c>
      <c r="O26" s="25">
        <v>1.4</v>
      </c>
      <c r="P26" s="25">
        <v>1.4</v>
      </c>
      <c r="Q26" s="25">
        <v>1.25</v>
      </c>
    </row>
    <row r="27" spans="2:18" x14ac:dyDescent="0.2">
      <c r="B27" s="16" t="s">
        <v>52</v>
      </c>
      <c r="C27" s="35">
        <v>0</v>
      </c>
      <c r="D27" s="35">
        <v>0</v>
      </c>
      <c r="E27" s="35">
        <v>0</v>
      </c>
      <c r="F27" s="35">
        <v>0</v>
      </c>
      <c r="G27" s="35">
        <v>0</v>
      </c>
      <c r="H27" s="35">
        <v>0</v>
      </c>
      <c r="I27" s="35">
        <v>0</v>
      </c>
      <c r="L27" s="21" t="s">
        <v>52</v>
      </c>
      <c r="M27" s="25">
        <v>0</v>
      </c>
      <c r="N27" s="25">
        <v>0</v>
      </c>
      <c r="O27" s="25">
        <v>0</v>
      </c>
      <c r="P27" s="25">
        <v>0</v>
      </c>
      <c r="Q27" s="25">
        <v>0</v>
      </c>
    </row>
    <row r="28" spans="2:18" x14ac:dyDescent="0.2">
      <c r="B28" s="16" t="s">
        <v>53</v>
      </c>
      <c r="C28" s="36">
        <v>4.1000000000000003E-3</v>
      </c>
      <c r="D28" s="37">
        <v>5.0000000000000001E-3</v>
      </c>
      <c r="E28" s="36">
        <v>2.0999999999999999E-3</v>
      </c>
      <c r="F28" s="36">
        <v>9.5999999999999992E-3</v>
      </c>
      <c r="G28" s="36">
        <v>1.35E-2</v>
      </c>
      <c r="H28" s="37">
        <v>0.01</v>
      </c>
      <c r="I28" s="37">
        <v>0.01</v>
      </c>
      <c r="L28" s="21" t="s">
        <v>53</v>
      </c>
      <c r="M28" s="25">
        <v>5.0000000000000001E-3</v>
      </c>
      <c r="N28" s="25">
        <v>5.0000000000000001E-3</v>
      </c>
      <c r="O28" s="25">
        <v>5.0000000000000001E-3</v>
      </c>
      <c r="P28" s="25">
        <v>5.0000000000000001E-3</v>
      </c>
      <c r="Q28" s="25">
        <v>5.0000000000000001E-3</v>
      </c>
      <c r="R28" s="38"/>
    </row>
    <row r="29" spans="2:18" x14ac:dyDescent="0.2">
      <c r="B29" s="16"/>
      <c r="C29" s="16"/>
      <c r="D29" s="16"/>
      <c r="E29" s="16"/>
      <c r="F29" s="16"/>
      <c r="G29" s="16"/>
      <c r="H29" s="16"/>
      <c r="I29" s="16"/>
      <c r="L29" s="21"/>
      <c r="M29" s="21"/>
      <c r="N29" s="21"/>
      <c r="O29" s="21"/>
      <c r="P29" s="21"/>
      <c r="Q29" s="21"/>
    </row>
    <row r="30" spans="2:18" x14ac:dyDescent="0.2">
      <c r="B30" s="32" t="s">
        <v>54</v>
      </c>
      <c r="C30" s="39"/>
      <c r="D30" s="39"/>
      <c r="E30" s="39"/>
      <c r="F30" s="39"/>
      <c r="G30" s="39"/>
      <c r="H30" s="39"/>
      <c r="I30" s="39"/>
      <c r="L30" s="107" t="s">
        <v>54</v>
      </c>
      <c r="M30" s="111"/>
      <c r="N30" s="111"/>
      <c r="O30" s="111"/>
      <c r="P30" s="111"/>
      <c r="Q30" s="111"/>
    </row>
    <row r="31" spans="2:18" x14ac:dyDescent="0.2">
      <c r="B31" s="16" t="s">
        <v>177</v>
      </c>
      <c r="C31" s="115">
        <f t="shared" ref="C31:I31" si="0">C23/(1+C27/4)^(C25*4)</f>
        <v>0.23</v>
      </c>
      <c r="D31" s="115">
        <f t="shared" si="0"/>
        <v>0.315</v>
      </c>
      <c r="E31" s="115">
        <f t="shared" si="0"/>
        <v>0.37</v>
      </c>
      <c r="F31" s="115">
        <f t="shared" si="0"/>
        <v>0.26500000000000001</v>
      </c>
      <c r="G31" s="115">
        <f t="shared" si="0"/>
        <v>0.12</v>
      </c>
      <c r="H31" s="115">
        <f t="shared" si="0"/>
        <v>0.12</v>
      </c>
      <c r="I31" s="115">
        <f t="shared" si="0"/>
        <v>0.12</v>
      </c>
      <c r="L31" s="21" t="s">
        <v>55</v>
      </c>
      <c r="M31" s="26">
        <f>M23/(1+M27/4)^(M25*4)</f>
        <v>0.23</v>
      </c>
      <c r="N31" s="26">
        <f>N23/(1+N27/4)^(N25*4)</f>
        <v>0.28999999999999998</v>
      </c>
      <c r="O31" s="26">
        <f>O23/(1+O27/4)^(O25*4)</f>
        <v>0.31</v>
      </c>
      <c r="P31" s="26">
        <f>P23/(1+P27/4)^(P25*4)</f>
        <v>0.26500000000000001</v>
      </c>
      <c r="Q31" s="26">
        <f>Q23/(1+Q27/4)^(Q25*4)</f>
        <v>0.12</v>
      </c>
    </row>
    <row r="32" spans="2:18" x14ac:dyDescent="0.2">
      <c r="B32" s="207" t="s">
        <v>178</v>
      </c>
      <c r="C32" s="115">
        <f t="shared" ref="C32:I32" si="1">C24/(1+C28/2)^(C25*2)</f>
        <v>0.22533772858744133</v>
      </c>
      <c r="D32" s="115">
        <f t="shared" si="1"/>
        <v>0.29260210207061854</v>
      </c>
      <c r="E32" s="115">
        <f t="shared" si="1"/>
        <v>0.29937099086267099</v>
      </c>
      <c r="F32" s="115">
        <f t="shared" si="1"/>
        <v>0.25260945973184634</v>
      </c>
      <c r="G32" s="115">
        <f t="shared" si="1"/>
        <v>0.11219276806782826</v>
      </c>
      <c r="H32" s="115">
        <f t="shared" si="1"/>
        <v>0.11762970260415645</v>
      </c>
      <c r="I32" s="115">
        <f t="shared" si="1"/>
        <v>0.11880894037276307</v>
      </c>
      <c r="L32" s="21" t="s">
        <v>56</v>
      </c>
      <c r="M32" s="26">
        <f>M24/(1+M28/2)^(M25*2)</f>
        <v>0.22432827825414089</v>
      </c>
      <c r="N32" s="26">
        <f>N24/(1+N28/2)^(N25*2)</f>
        <v>0.29260210207061854</v>
      </c>
      <c r="O32" s="26">
        <f>O24/(1+O28/2)^(O25*2)</f>
        <v>0.29260210207061854</v>
      </c>
      <c r="P32" s="26">
        <f>P24/(1+P28/2)^(P25*2)</f>
        <v>0.25846519016237973</v>
      </c>
      <c r="Q32" s="26">
        <f>Q24/(1+Q28/2)^(Q25*2)</f>
        <v>0.11704084082824742</v>
      </c>
    </row>
    <row r="33" spans="2:18" x14ac:dyDescent="0.2">
      <c r="B33" s="16" t="s">
        <v>57</v>
      </c>
      <c r="C33" s="116">
        <f t="shared" ref="C33:I33" si="2">C26*SQRT(C25)</f>
        <v>4.4513696178513618</v>
      </c>
      <c r="D33" s="116">
        <f t="shared" si="2"/>
        <v>4.4584222629517134</v>
      </c>
      <c r="E33" s="116">
        <f t="shared" si="2"/>
        <v>2.0187199398986047</v>
      </c>
      <c r="F33" s="116">
        <f t="shared" si="2"/>
        <v>4.5522738671729188</v>
      </c>
      <c r="G33" s="116">
        <f t="shared" si="2"/>
        <v>4.3744369123500739</v>
      </c>
      <c r="H33" s="116">
        <f t="shared" si="2"/>
        <v>3.0399671530039227</v>
      </c>
      <c r="I33" s="116">
        <f t="shared" si="2"/>
        <v>2.1495813884734365</v>
      </c>
      <c r="L33" s="21" t="s">
        <v>57</v>
      </c>
      <c r="M33" s="25">
        <f>M26*SQRT(M25)</f>
        <v>3.1304951684997055</v>
      </c>
      <c r="N33" s="25">
        <f>N26*SQRT(N25)</f>
        <v>3.1304951684997055</v>
      </c>
      <c r="O33" s="25">
        <f>O26*SQRT(O25)</f>
        <v>3.1304951684997055</v>
      </c>
      <c r="P33" s="25">
        <f>P26*SQRT(P25)</f>
        <v>3.1304951684997055</v>
      </c>
      <c r="Q33" s="25">
        <f>Q26*SQRT(Q25)</f>
        <v>2.7950849718747373</v>
      </c>
    </row>
    <row r="34" spans="2:18" x14ac:dyDescent="0.2">
      <c r="B34" s="16"/>
      <c r="C34" s="16"/>
      <c r="D34" s="16"/>
      <c r="E34" s="16"/>
      <c r="F34" s="16"/>
      <c r="G34" s="16"/>
      <c r="H34" s="16"/>
      <c r="I34" s="16"/>
      <c r="L34" s="21"/>
      <c r="M34" s="21"/>
      <c r="N34" s="21"/>
      <c r="O34" s="21"/>
      <c r="P34" s="21"/>
      <c r="Q34" s="21"/>
    </row>
    <row r="35" spans="2:18" x14ac:dyDescent="0.2">
      <c r="B35" s="32" t="s">
        <v>58</v>
      </c>
      <c r="C35" s="39"/>
      <c r="D35" s="39"/>
      <c r="E35" s="39"/>
      <c r="F35" s="39"/>
      <c r="G35" s="39"/>
      <c r="H35" s="39"/>
      <c r="I35" s="39"/>
      <c r="L35" s="107" t="s">
        <v>58</v>
      </c>
      <c r="M35" s="111"/>
      <c r="N35" s="111"/>
      <c r="O35" s="111"/>
      <c r="P35" s="111"/>
      <c r="Q35" s="111"/>
    </row>
    <row r="36" spans="2:18" x14ac:dyDescent="0.2">
      <c r="B36" s="16" t="s">
        <v>179</v>
      </c>
      <c r="C36" s="116">
        <f t="shared" ref="C36:I36" si="3">NORMSDIST(LN(C31/C32)/C33+C33/2)</f>
        <v>0.98713574972443252</v>
      </c>
      <c r="D36" s="116">
        <f t="shared" si="3"/>
        <v>0.9876401432252373</v>
      </c>
      <c r="E36" s="116">
        <f t="shared" si="3"/>
        <v>0.86742208013539734</v>
      </c>
      <c r="F36" s="116">
        <f t="shared" si="3"/>
        <v>0.98889204185746715</v>
      </c>
      <c r="G36" s="116">
        <f t="shared" si="3"/>
        <v>0.9861884231693504</v>
      </c>
      <c r="H36" s="116">
        <f t="shared" si="3"/>
        <v>0.93656305333232082</v>
      </c>
      <c r="I36" s="116">
        <f t="shared" si="3"/>
        <v>0.85980221929549694</v>
      </c>
      <c r="L36" s="21" t="s">
        <v>59</v>
      </c>
      <c r="M36" s="25">
        <f>NORMSDIST(LN(M31/M32)/M33+M33/2)</f>
        <v>0.94216647088564276</v>
      </c>
      <c r="N36" s="25">
        <f>NORMSDIST(LN(N31/N32)/N33+N33/2)</f>
        <v>0.9409024145160042</v>
      </c>
      <c r="O36" s="25">
        <f>NORMSDIST(LN(O31/O32)/O33+O33/2)</f>
        <v>0.94336875855038416</v>
      </c>
      <c r="P36" s="25">
        <f>NORMSDIST(LN(P31/P32)/P33+P33/2)</f>
        <v>0.94216647088564276</v>
      </c>
      <c r="Q36" s="25">
        <f>NORMSDIST(LN(Q31/Q32)/Q33+Q33/2)</f>
        <v>0.92020852687941723</v>
      </c>
    </row>
    <row r="37" spans="2:18" x14ac:dyDescent="0.2">
      <c r="B37" s="16" t="s">
        <v>180</v>
      </c>
      <c r="C37" s="116">
        <f t="shared" ref="C37:I37" si="4">-NORMSDIST(LN(C31/C32)/C33-C33/2)</f>
        <v>-1.3172629530092631E-2</v>
      </c>
      <c r="D37" s="116">
        <f t="shared" si="4"/>
        <v>-1.3460292454859253E-2</v>
      </c>
      <c r="E37" s="116">
        <f t="shared" si="4"/>
        <v>-0.18288308897843153</v>
      </c>
      <c r="F37" s="116">
        <f t="shared" si="4"/>
        <v>-1.1737391694335379E-2</v>
      </c>
      <c r="G37" s="116">
        <f t="shared" si="4"/>
        <v>-1.4933876376238756E-2</v>
      </c>
      <c r="H37" s="116">
        <f t="shared" si="4"/>
        <v>-6.5086383263298242E-2</v>
      </c>
      <c r="I37" s="116">
        <f t="shared" si="4"/>
        <v>-0.14227584919441874</v>
      </c>
      <c r="L37" s="21" t="s">
        <v>60</v>
      </c>
      <c r="M37" s="25">
        <f>-NORMSDIST(LN(M31/M32)/M33-M33/2)</f>
        <v>-5.9703008433586703E-2</v>
      </c>
      <c r="N37" s="25">
        <f>-NORMSDIST(LN(N31/N32)/N33-N33/2)</f>
        <v>-5.8428776185660093E-2</v>
      </c>
      <c r="O37" s="25">
        <f>-NORMSDIST(LN(O31/O32)/O33-O33/2)</f>
        <v>-6.0956069567121192E-2</v>
      </c>
      <c r="P37" s="25">
        <f>-NORMSDIST(LN(P31/P32)/P33-P33/2)</f>
        <v>-5.9703008433586703E-2</v>
      </c>
      <c r="Q37" s="25">
        <f>-NORMSDIST(LN(Q31/Q32)/Q33-Q33/2)</f>
        <v>-8.2475782394277372E-2</v>
      </c>
    </row>
    <row r="38" spans="2:18" x14ac:dyDescent="0.2">
      <c r="B38" s="16" t="s">
        <v>61</v>
      </c>
      <c r="C38" s="117">
        <f t="shared" ref="C38:I38" si="5">C31*C36+C32*C37</f>
        <v>0.22407293201878456</v>
      </c>
      <c r="D38" s="117">
        <f t="shared" si="5"/>
        <v>0.30716813524917264</v>
      </c>
      <c r="E38" s="117">
        <f t="shared" si="5"/>
        <v>0.26619627809059798</v>
      </c>
      <c r="F38" s="117">
        <f t="shared" si="5"/>
        <v>0.25909141491766169</v>
      </c>
      <c r="G38" s="117">
        <f t="shared" si="5"/>
        <v>0.11666713785168907</v>
      </c>
      <c r="H38" s="117">
        <f t="shared" si="5"/>
        <v>0.10473147449303657</v>
      </c>
      <c r="I38" s="117">
        <f t="shared" si="5"/>
        <v>8.6272623432035705E-2</v>
      </c>
      <c r="L38" s="21" t="s">
        <v>61</v>
      </c>
      <c r="M38" s="114">
        <f>M31*M36+M32*M37</f>
        <v>0.20330521521519887</v>
      </c>
      <c r="N38" s="114">
        <f>N31*N36+N32*N37</f>
        <v>0.25576531747630332</v>
      </c>
      <c r="O38" s="114">
        <f>O31*O36+O32*O37</f>
        <v>0.27460844106131654</v>
      </c>
      <c r="P38" s="114">
        <f>P31*P36+P32*P37</f>
        <v>0.23424296535664219</v>
      </c>
      <c r="Q38" s="114">
        <f>Q31*Q36+Q32*Q37</f>
        <v>0.10077198830613628</v>
      </c>
    </row>
    <row r="39" spans="2:18" x14ac:dyDescent="0.2">
      <c r="B39" s="16"/>
      <c r="C39" s="16"/>
      <c r="D39" s="16"/>
      <c r="E39" s="16"/>
      <c r="F39" s="16"/>
      <c r="G39" s="16"/>
      <c r="H39" s="16"/>
      <c r="I39" s="16"/>
      <c r="L39" s="21"/>
      <c r="M39" s="21"/>
      <c r="N39" s="21"/>
      <c r="O39" s="21"/>
      <c r="P39" s="21"/>
      <c r="Q39" s="21"/>
    </row>
    <row r="40" spans="2:18" x14ac:dyDescent="0.2">
      <c r="B40" s="32" t="s">
        <v>62</v>
      </c>
      <c r="C40" s="39"/>
      <c r="D40" s="39"/>
      <c r="E40" s="39"/>
      <c r="F40" s="39"/>
      <c r="G40" s="39"/>
      <c r="H40" s="39"/>
      <c r="I40" s="39"/>
      <c r="L40" s="107" t="s">
        <v>62</v>
      </c>
      <c r="M40" s="111"/>
      <c r="N40" s="111"/>
      <c r="O40" s="111"/>
      <c r="P40" s="111"/>
      <c r="Q40" s="111"/>
    </row>
    <row r="41" spans="2:18" x14ac:dyDescent="0.2">
      <c r="B41" s="16" t="s">
        <v>59</v>
      </c>
      <c r="C41" s="116">
        <f t="shared" ref="C41:I41" si="6">C36-1</f>
        <v>-1.2864250275567479E-2</v>
      </c>
      <c r="D41" s="116">
        <f t="shared" si="6"/>
        <v>-1.2359856774762701E-2</v>
      </c>
      <c r="E41" s="116">
        <f t="shared" si="6"/>
        <v>-0.13257791986460266</v>
      </c>
      <c r="F41" s="116">
        <f t="shared" si="6"/>
        <v>-1.1107958142532848E-2</v>
      </c>
      <c r="G41" s="116">
        <f t="shared" si="6"/>
        <v>-1.3811576830649597E-2</v>
      </c>
      <c r="H41" s="116">
        <f t="shared" si="6"/>
        <v>-6.3436946667679184E-2</v>
      </c>
      <c r="I41" s="116">
        <f t="shared" si="6"/>
        <v>-0.14019778070450306</v>
      </c>
      <c r="L41" s="21" t="s">
        <v>59</v>
      </c>
      <c r="M41" s="25">
        <f>M36-1</f>
        <v>-5.7833529114357241E-2</v>
      </c>
      <c r="N41" s="25">
        <f>N36-1</f>
        <v>-5.9097585483995796E-2</v>
      </c>
      <c r="O41" s="25">
        <f>O36-1</f>
        <v>-5.6631241449615843E-2</v>
      </c>
      <c r="P41" s="25">
        <f>P36-1</f>
        <v>-5.7833529114357241E-2</v>
      </c>
      <c r="Q41" s="25">
        <f>Q36-1</f>
        <v>-7.9791473120582768E-2</v>
      </c>
    </row>
    <row r="42" spans="2:18" x14ac:dyDescent="0.2">
      <c r="B42" s="16" t="s">
        <v>60</v>
      </c>
      <c r="C42" s="116">
        <f t="shared" ref="C42:I42" si="7">C37+1</f>
        <v>0.98682737046990732</v>
      </c>
      <c r="D42" s="116">
        <f t="shared" si="7"/>
        <v>0.98653970754514075</v>
      </c>
      <c r="E42" s="116">
        <f t="shared" si="7"/>
        <v>0.81711691102156847</v>
      </c>
      <c r="F42" s="116">
        <f t="shared" si="7"/>
        <v>0.98826260830566459</v>
      </c>
      <c r="G42" s="116">
        <f t="shared" si="7"/>
        <v>0.98506612362376123</v>
      </c>
      <c r="H42" s="116">
        <f t="shared" si="7"/>
        <v>0.93491361673670181</v>
      </c>
      <c r="I42" s="116">
        <f t="shared" si="7"/>
        <v>0.85772415080558129</v>
      </c>
      <c r="L42" s="21" t="s">
        <v>60</v>
      </c>
      <c r="M42" s="25">
        <f>M37+1</f>
        <v>0.94029699156641333</v>
      </c>
      <c r="N42" s="25">
        <f>N37+1</f>
        <v>0.94157122381433989</v>
      </c>
      <c r="O42" s="25">
        <f>O37+1</f>
        <v>0.93904393043287882</v>
      </c>
      <c r="P42" s="25">
        <f>P37+1</f>
        <v>0.94029699156641333</v>
      </c>
      <c r="Q42" s="25">
        <f>Q37+1</f>
        <v>0.91752421760572267</v>
      </c>
    </row>
    <row r="43" spans="2:18" x14ac:dyDescent="0.2">
      <c r="B43" s="16" t="s">
        <v>63</v>
      </c>
      <c r="C43" s="115">
        <f t="shared" ref="C43:I43" si="8">C31*C41+C32*C42</f>
        <v>0.21941066060622585</v>
      </c>
      <c r="D43" s="115">
        <f t="shared" si="8"/>
        <v>0.28477023731979118</v>
      </c>
      <c r="E43" s="115">
        <f t="shared" si="8"/>
        <v>0.19556726895326892</v>
      </c>
      <c r="F43" s="115">
        <f t="shared" si="8"/>
        <v>0.24670087464950802</v>
      </c>
      <c r="G43" s="115">
        <f t="shared" si="8"/>
        <v>0.10885990591951733</v>
      </c>
      <c r="H43" s="115">
        <f t="shared" si="8"/>
        <v>0.10236117709719304</v>
      </c>
      <c r="I43" s="115">
        <f t="shared" si="8"/>
        <v>8.5081563804798782E-2</v>
      </c>
      <c r="L43" s="21" t="s">
        <v>63</v>
      </c>
      <c r="M43" s="26">
        <f>M31*M41+M32*M42</f>
        <v>0.19763349346933975</v>
      </c>
      <c r="N43" s="26">
        <f>N31*N41+N32*N42</f>
        <v>0.25836741954692188</v>
      </c>
      <c r="O43" s="26">
        <f>O31*O41+O32*O42</f>
        <v>0.25721054313193509</v>
      </c>
      <c r="P43" s="26">
        <f>P31*P41+P32*P42</f>
        <v>0.22770815551902193</v>
      </c>
      <c r="Q43" s="26">
        <f>Q31*Q41+Q32*Q42</f>
        <v>9.7812829134383703E-2</v>
      </c>
    </row>
    <row r="44" spans="2:18" x14ac:dyDescent="0.2">
      <c r="B44" s="16"/>
      <c r="C44" s="16"/>
      <c r="D44" s="16"/>
      <c r="E44" s="16"/>
      <c r="F44" s="16"/>
      <c r="G44" s="16"/>
      <c r="H44" s="16"/>
      <c r="I44" s="16"/>
      <c r="L44" s="21"/>
      <c r="M44" s="21"/>
      <c r="N44" s="21"/>
      <c r="O44" s="21"/>
      <c r="P44" s="21"/>
      <c r="Q44" s="21"/>
    </row>
    <row r="45" spans="2:18" x14ac:dyDescent="0.2">
      <c r="B45" s="32" t="s">
        <v>64</v>
      </c>
      <c r="C45" s="39"/>
      <c r="D45" s="39"/>
      <c r="E45" s="39"/>
      <c r="F45" s="39"/>
      <c r="G45" s="39"/>
      <c r="H45" s="39"/>
      <c r="I45" s="39"/>
      <c r="J45" s="125" t="s">
        <v>5</v>
      </c>
      <c r="L45" s="107" t="s">
        <v>64</v>
      </c>
      <c r="M45" s="111"/>
      <c r="N45" s="111"/>
      <c r="O45" s="111"/>
      <c r="P45" s="111"/>
      <c r="Q45" s="111"/>
      <c r="R45" s="125" t="s">
        <v>5</v>
      </c>
    </row>
    <row r="46" spans="2:18" x14ac:dyDescent="0.2">
      <c r="B46" s="178" t="s">
        <v>65</v>
      </c>
      <c r="C46" s="179">
        <v>4400000</v>
      </c>
      <c r="D46" s="179">
        <v>6050000</v>
      </c>
      <c r="E46" s="179">
        <v>200000</v>
      </c>
      <c r="F46" s="179">
        <v>7500000</v>
      </c>
      <c r="G46" s="179">
        <v>9775000</v>
      </c>
      <c r="H46" s="179">
        <v>2300000</v>
      </c>
      <c r="I46" s="179">
        <v>200000</v>
      </c>
      <c r="J46" s="40">
        <f>SUM(C46:I46)</f>
        <v>30425000</v>
      </c>
      <c r="K46" s="40"/>
      <c r="L46" s="27" t="s">
        <v>65</v>
      </c>
      <c r="M46" s="28">
        <v>4400000</v>
      </c>
      <c r="N46" s="28">
        <v>6050000</v>
      </c>
      <c r="O46" s="28">
        <v>200000</v>
      </c>
      <c r="P46" s="28">
        <v>7500000</v>
      </c>
      <c r="Q46" s="28">
        <v>12275000</v>
      </c>
      <c r="R46" s="136">
        <f>SUM(M46:Q46)</f>
        <v>30425000</v>
      </c>
    </row>
    <row r="47" spans="2:18" ht="10.8" thickBot="1" x14ac:dyDescent="0.25">
      <c r="B47" s="31" t="s">
        <v>66</v>
      </c>
      <c r="C47" s="118">
        <f t="shared" ref="C47:I47" si="9">C46*C38</f>
        <v>985920.90088265203</v>
      </c>
      <c r="D47" s="118">
        <f t="shared" si="9"/>
        <v>1858367.2182574945</v>
      </c>
      <c r="E47" s="118">
        <f t="shared" si="9"/>
        <v>53239.255618119598</v>
      </c>
      <c r="F47" s="118">
        <f t="shared" si="9"/>
        <v>1943185.6118824626</v>
      </c>
      <c r="G47" s="118">
        <f t="shared" si="9"/>
        <v>1140421.2725002607</v>
      </c>
      <c r="H47" s="118">
        <f t="shared" si="9"/>
        <v>240882.39133398412</v>
      </c>
      <c r="I47" s="118">
        <f t="shared" si="9"/>
        <v>17254.524686407141</v>
      </c>
      <c r="J47" s="41">
        <f>SUM(C47:I47)</f>
        <v>6239271.1751613813</v>
      </c>
      <c r="K47" s="41"/>
      <c r="L47" s="27" t="s">
        <v>66</v>
      </c>
      <c r="M47" s="29">
        <f>M46*M38</f>
        <v>894542.94694687508</v>
      </c>
      <c r="N47" s="29">
        <f>N46*N38</f>
        <v>1547380.1707316351</v>
      </c>
      <c r="O47" s="29">
        <f>O46*O38</f>
        <v>54921.688212263311</v>
      </c>
      <c r="P47" s="29">
        <f>P46*P38</f>
        <v>1756822.2401748165</v>
      </c>
      <c r="Q47" s="29">
        <f>Q46*Q38</f>
        <v>1236976.1564578228</v>
      </c>
      <c r="R47" s="136">
        <f>SUM(M47:Q47)</f>
        <v>5490643.2025234122</v>
      </c>
    </row>
    <row r="48" spans="2:18" ht="10.8" thickTop="1" x14ac:dyDescent="0.2">
      <c r="J48" s="73"/>
      <c r="K48" s="73"/>
      <c r="L48" s="27"/>
      <c r="M48" s="42"/>
      <c r="N48" s="42"/>
      <c r="O48" s="42"/>
      <c r="P48" s="42"/>
      <c r="Q48" s="42"/>
    </row>
    <row r="49" spans="2:18" s="142" customFormat="1" x14ac:dyDescent="0.2">
      <c r="B49" s="137"/>
      <c r="C49" s="138">
        <v>0</v>
      </c>
      <c r="D49" s="139">
        <v>1</v>
      </c>
      <c r="E49" s="139">
        <f>D49+1</f>
        <v>2</v>
      </c>
      <c r="F49" s="139">
        <f t="shared" ref="F49:I49" si="10">E49+1</f>
        <v>3</v>
      </c>
      <c r="G49" s="139">
        <f t="shared" si="10"/>
        <v>4</v>
      </c>
      <c r="H49" s="139">
        <f t="shared" si="10"/>
        <v>5</v>
      </c>
      <c r="I49" s="139">
        <f t="shared" si="10"/>
        <v>6</v>
      </c>
      <c r="J49" s="140"/>
      <c r="K49" s="140"/>
      <c r="L49" s="141"/>
      <c r="M49" s="139">
        <v>1</v>
      </c>
      <c r="N49" s="139">
        <f>M49+1</f>
        <v>2</v>
      </c>
      <c r="O49" s="139">
        <f t="shared" ref="O49:Q49" si="11">N49+1</f>
        <v>3</v>
      </c>
      <c r="P49" s="139">
        <f t="shared" si="11"/>
        <v>4</v>
      </c>
      <c r="Q49" s="139">
        <f t="shared" si="11"/>
        <v>5</v>
      </c>
      <c r="R49" s="139"/>
    </row>
    <row r="50" spans="2:18" x14ac:dyDescent="0.2">
      <c r="B50" s="46"/>
      <c r="L50" s="27"/>
      <c r="M50" s="42"/>
      <c r="N50" s="21"/>
      <c r="O50" s="21"/>
      <c r="P50" s="21"/>
      <c r="Q50" s="21"/>
    </row>
    <row r="51" spans="2:18" x14ac:dyDescent="0.2">
      <c r="B51" s="45" t="s">
        <v>141</v>
      </c>
      <c r="C51" s="91"/>
      <c r="D51" s="43"/>
      <c r="E51" s="43"/>
      <c r="F51" s="43"/>
      <c r="G51" s="43"/>
      <c r="J51" s="44"/>
      <c r="K51" s="44"/>
      <c r="L51" s="112" t="s">
        <v>141</v>
      </c>
      <c r="M51" s="113"/>
      <c r="N51" s="21"/>
      <c r="O51" s="21"/>
      <c r="P51" s="21"/>
      <c r="Q51" s="21"/>
    </row>
    <row r="52" spans="2:18" x14ac:dyDescent="0.2">
      <c r="B52" s="21" t="s">
        <v>71</v>
      </c>
      <c r="C52" s="25">
        <f>SUMPRODUCT(C28:I28,C46:I46)/SUM(C46:I46)</f>
        <v>9.1264585045193105E-3</v>
      </c>
      <c r="D52" s="43"/>
      <c r="L52" s="21" t="s">
        <v>71</v>
      </c>
      <c r="M52" s="25">
        <f>M28</f>
        <v>5.0000000000000001E-3</v>
      </c>
      <c r="N52" s="21"/>
      <c r="O52" s="21"/>
      <c r="P52" s="21"/>
      <c r="Q52" s="21"/>
    </row>
    <row r="53" spans="2:18" x14ac:dyDescent="0.2">
      <c r="B53" s="21" t="s">
        <v>38</v>
      </c>
      <c r="C53" s="70">
        <f>SUMPRODUCT(C25:I25,C46:I46)/SUM(C46:I46)</f>
        <v>4.7206244864420706</v>
      </c>
      <c r="D53" s="43"/>
      <c r="L53" s="21" t="s">
        <v>38</v>
      </c>
      <c r="M53" s="47">
        <v>5</v>
      </c>
      <c r="N53" s="21"/>
      <c r="O53" s="21"/>
      <c r="P53" s="21"/>
      <c r="Q53" s="21"/>
    </row>
    <row r="54" spans="2:18" x14ac:dyDescent="0.2">
      <c r="B54" s="21" t="s">
        <v>72</v>
      </c>
      <c r="C54" s="25">
        <f>SUMPRODUCT(C26:I26,C46:I46)/SUM(C46:I46)</f>
        <v>2.0046484295780513</v>
      </c>
      <c r="D54" s="43"/>
      <c r="L54" s="21" t="s">
        <v>72</v>
      </c>
      <c r="M54" s="25">
        <f>SUMPRODUCT(M26:Q26,M46:Q46)/SUM(M46:Q46)</f>
        <v>1.3394823336072308</v>
      </c>
      <c r="N54" s="21"/>
      <c r="O54" s="21"/>
      <c r="P54" s="21"/>
      <c r="Q54" s="21"/>
    </row>
    <row r="55" spans="2:18" x14ac:dyDescent="0.2">
      <c r="B55" s="21" t="s">
        <v>73</v>
      </c>
      <c r="C55" s="26">
        <f>SUMPRODUCT(C38:I38,C46:I46)/SUM(C46:I46)</f>
        <v>0.20507053985739954</v>
      </c>
      <c r="D55" s="43"/>
      <c r="L55" s="21" t="s">
        <v>73</v>
      </c>
      <c r="M55" s="26">
        <f>SUMPRODUCT(M38:Q38,M46:Q46)/SUM(M46:Q46)</f>
        <v>0.18046485464333317</v>
      </c>
      <c r="N55" s="21"/>
      <c r="O55" s="21"/>
      <c r="P55" s="21"/>
      <c r="Q55" s="21"/>
    </row>
    <row r="56" spans="2:18" x14ac:dyDescent="0.2">
      <c r="L56" s="21"/>
      <c r="M56" s="21"/>
      <c r="N56" s="21"/>
      <c r="O56" s="21"/>
      <c r="P56" s="21"/>
      <c r="Q56" s="21"/>
    </row>
    <row r="57" spans="2:18" x14ac:dyDescent="0.2">
      <c r="B57" s="69" t="s">
        <v>139</v>
      </c>
      <c r="E57" s="103" t="s">
        <v>133</v>
      </c>
      <c r="F57" s="103" t="s">
        <v>133</v>
      </c>
      <c r="G57" s="105" t="s">
        <v>75</v>
      </c>
      <c r="H57" s="105" t="s">
        <v>75</v>
      </c>
      <c r="I57" s="104" t="s">
        <v>110</v>
      </c>
      <c r="J57" s="104" t="s">
        <v>110</v>
      </c>
    </row>
    <row r="58" spans="2:18" ht="60" customHeight="1" x14ac:dyDescent="0.3">
      <c r="B58" s="258" t="s">
        <v>134</v>
      </c>
      <c r="C58" s="259"/>
      <c r="D58" s="260"/>
      <c r="E58" s="126">
        <v>6207217</v>
      </c>
      <c r="F58" s="127">
        <v>0.21</v>
      </c>
      <c r="G58" s="132">
        <f>J47</f>
        <v>6239271.1751613813</v>
      </c>
      <c r="H58" s="133">
        <f>C55</f>
        <v>0.20507053985739954</v>
      </c>
      <c r="I58" s="134">
        <f>E58-G58</f>
        <v>-32054.175161381252</v>
      </c>
      <c r="J58" s="135">
        <f>F58-H58</f>
        <v>4.9294601426004558E-3</v>
      </c>
    </row>
    <row r="59" spans="2:18" x14ac:dyDescent="0.2">
      <c r="B59" s="79"/>
      <c r="C59" s="10"/>
      <c r="D59" s="10"/>
      <c r="I59" s="55"/>
    </row>
    <row r="60" spans="2:18" ht="10.8" thickBot="1" x14ac:dyDescent="0.25">
      <c r="B60" s="80"/>
      <c r="C60" s="81">
        <v>44561</v>
      </c>
      <c r="D60" s="81">
        <v>44196</v>
      </c>
      <c r="F60" s="105" t="s">
        <v>75</v>
      </c>
      <c r="G60" s="104" t="s">
        <v>110</v>
      </c>
    </row>
    <row r="61" spans="2:18" x14ac:dyDescent="0.2">
      <c r="B61" s="74" t="s">
        <v>123</v>
      </c>
      <c r="C61" s="82">
        <v>9.1000000000000004E-3</v>
      </c>
      <c r="D61" s="75">
        <v>5.1999999999999998E-3</v>
      </c>
      <c r="F61" s="87">
        <f>C52</f>
        <v>9.1264585045193105E-3</v>
      </c>
      <c r="G61" s="128">
        <f>C61-F61</f>
        <v>-2.6458504519310047E-5</v>
      </c>
    </row>
    <row r="62" spans="2:18" x14ac:dyDescent="0.2">
      <c r="B62" s="74" t="s">
        <v>126</v>
      </c>
      <c r="C62" s="83">
        <v>5</v>
      </c>
      <c r="D62" s="76">
        <v>5</v>
      </c>
      <c r="F62" s="88">
        <f>C53</f>
        <v>4.7206244864420706</v>
      </c>
      <c r="G62" s="129">
        <f t="shared" ref="G62:G65" si="12">C62-F62</f>
        <v>0.27937551355792944</v>
      </c>
    </row>
    <row r="63" spans="2:18" x14ac:dyDescent="0.2">
      <c r="B63" s="74" t="s">
        <v>124</v>
      </c>
      <c r="C63" s="82">
        <v>2.0045999999999999</v>
      </c>
      <c r="D63" s="75">
        <v>2.0266999999999999</v>
      </c>
      <c r="F63" s="87">
        <f>C54</f>
        <v>2.0046484295780513</v>
      </c>
      <c r="G63" s="128">
        <f t="shared" si="12"/>
        <v>-4.8429578051401023E-5</v>
      </c>
      <c r="J63" s="206">
        <f>+R47-J47</f>
        <v>-748627.97263796907</v>
      </c>
    </row>
    <row r="64" spans="2:18" x14ac:dyDescent="0.3">
      <c r="B64" s="74" t="s">
        <v>125</v>
      </c>
      <c r="C64" s="84">
        <v>0</v>
      </c>
      <c r="D64" s="77">
        <v>0</v>
      </c>
      <c r="F64" s="89">
        <v>0</v>
      </c>
      <c r="G64" s="130">
        <f t="shared" si="12"/>
        <v>0</v>
      </c>
    </row>
    <row r="65" spans="2:7" ht="10.8" thickBot="1" x14ac:dyDescent="0.25">
      <c r="B65" s="78" t="s">
        <v>127</v>
      </c>
      <c r="C65" s="85">
        <v>0.21</v>
      </c>
      <c r="D65" s="86">
        <v>0.22</v>
      </c>
      <c r="F65" s="90">
        <f>C55</f>
        <v>0.20507053985739954</v>
      </c>
      <c r="G65" s="131">
        <f t="shared" si="12"/>
        <v>4.9294601426004558E-3</v>
      </c>
    </row>
    <row r="67" spans="2:7" x14ac:dyDescent="0.3">
      <c r="B67" s="6" t="s">
        <v>142</v>
      </c>
      <c r="C67" s="150" t="s">
        <v>148</v>
      </c>
    </row>
    <row r="68" spans="2:7" x14ac:dyDescent="0.3">
      <c r="B68" s="1" t="s">
        <v>145</v>
      </c>
    </row>
    <row r="69" spans="2:7" x14ac:dyDescent="0.3">
      <c r="B69" s="145" t="s">
        <v>143</v>
      </c>
      <c r="C69" s="146">
        <f>J47-R47+I58</f>
        <v>716573.79747658782</v>
      </c>
    </row>
    <row r="70" spans="2:7" x14ac:dyDescent="0.3">
      <c r="B70" s="147" t="s">
        <v>144</v>
      </c>
      <c r="C70" s="148">
        <f>-C69</f>
        <v>-716573.79747658782</v>
      </c>
    </row>
    <row r="71" spans="2:7" x14ac:dyDescent="0.3">
      <c r="B71" s="55" t="s">
        <v>131</v>
      </c>
      <c r="C71" s="144">
        <f>SUM(C69:C70)</f>
        <v>0</v>
      </c>
    </row>
    <row r="72" spans="2:7" x14ac:dyDescent="0.3">
      <c r="B72" s="55"/>
      <c r="C72" s="144"/>
    </row>
    <row r="73" spans="2:7" x14ac:dyDescent="0.3">
      <c r="B73" s="6" t="s">
        <v>146</v>
      </c>
      <c r="C73" s="150" t="s">
        <v>148</v>
      </c>
    </row>
    <row r="74" spans="2:7" x14ac:dyDescent="0.3">
      <c r="B74" s="1" t="s">
        <v>147</v>
      </c>
    </row>
    <row r="75" spans="2:7" x14ac:dyDescent="0.3">
      <c r="B75" s="145" t="s">
        <v>143</v>
      </c>
      <c r="C75" s="149">
        <f>-I58</f>
        <v>32054.175161381252</v>
      </c>
    </row>
    <row r="76" spans="2:7" x14ac:dyDescent="0.3">
      <c r="B76" s="147" t="s">
        <v>144</v>
      </c>
      <c r="C76" s="148">
        <f>-C75</f>
        <v>-32054.175161381252</v>
      </c>
    </row>
    <row r="77" spans="2:7" x14ac:dyDescent="0.3">
      <c r="B77" s="55" t="s">
        <v>131</v>
      </c>
      <c r="C77" s="144">
        <f>SUM(C75:C76)</f>
        <v>0</v>
      </c>
    </row>
    <row r="79" spans="2:7" x14ac:dyDescent="0.2">
      <c r="B79" s="69" t="s">
        <v>135</v>
      </c>
    </row>
    <row r="80" spans="2:7" x14ac:dyDescent="0.2">
      <c r="B80" s="10" t="s">
        <v>140</v>
      </c>
    </row>
    <row r="81" spans="2:2" x14ac:dyDescent="0.3">
      <c r="B81" s="1" t="s">
        <v>149</v>
      </c>
    </row>
  </sheetData>
  <mergeCells count="1">
    <mergeCell ref="B58:D58"/>
  </mergeCells>
  <hyperlinks>
    <hyperlink ref="B18" r:id="rId1" xr:uid="{BB8F70EB-1922-4FA8-938E-2ACE24395EA1}"/>
    <hyperlink ref="D9" r:id="rId2" xr:uid="{DAF8DEC0-47CF-4D18-B8DE-28603F619BB5}"/>
    <hyperlink ref="J11" location="'BoD Resolutions_Options'!A1" display="'BoD Resolutions_Options" xr:uid="{94608ABE-984B-40B6-B935-E12C908B1FF0}"/>
    <hyperlink ref="H12" location="'CODE.CN_For Volatility'!A1" display="'CODE.CN_For Volatility" xr:uid="{7AFB070B-FDF7-4E4E-966C-EC41C135E984}"/>
    <hyperlink ref="E14" location="'CODE.CN_For Volatility'!A1" display="'CODE.CN_For Volatility" xr:uid="{CA9CE7C0-2B43-46C3-B9BA-B9559B4B5BEA}"/>
    <hyperlink ref="L4" location="'BoD Resolutions_Options'!A1" display="'BoD Resolutions_Options" xr:uid="{F31B3C78-0161-4083-B8BE-3E9EB4901CD9}"/>
  </hyperlinks>
  <pageMargins left="0.7" right="0.7" top="0.75" bottom="0.75" header="0.3" footer="0.3"/>
  <pageSetup orientation="portrait" r:id="rId3"/>
  <customProperties>
    <customPr name="OrphanNamesChecked" r:id="rId4"/>
  </customPropertie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1C9D-BF73-4CBC-BA2F-F5AB36FFA242}">
  <sheetPr>
    <tabColor rgb="FF660033"/>
  </sheetPr>
  <dimension ref="B2:K63"/>
  <sheetViews>
    <sheetView showGridLines="0" zoomScale="110" zoomScaleNormal="110" workbookViewId="0">
      <pane xSplit="2" ySplit="10" topLeftCell="C11" activePane="bottomRight" state="frozen"/>
      <selection pane="topRight" activeCell="C1" sqref="C1"/>
      <selection pane="bottomLeft" activeCell="A6" sqref="A6"/>
      <selection pane="bottomRight" activeCell="L23" sqref="L23"/>
    </sheetView>
  </sheetViews>
  <sheetFormatPr defaultRowHeight="10.199999999999999" x14ac:dyDescent="0.2"/>
  <cols>
    <col min="1" max="1" width="1.109375" style="10" customWidth="1"/>
    <col min="2" max="2" width="30.88671875" style="10" customWidth="1"/>
    <col min="3" max="5" width="12" style="10" customWidth="1"/>
    <col min="6" max="6" width="8.6640625" style="10" bestFit="1" customWidth="1"/>
    <col min="7" max="16384" width="8.88671875" style="10"/>
  </cols>
  <sheetData>
    <row r="2" spans="2:10" x14ac:dyDescent="0.2">
      <c r="B2" s="69" t="s">
        <v>136</v>
      </c>
    </row>
    <row r="3" spans="2:10" x14ac:dyDescent="0.2">
      <c r="B3" s="10" t="s">
        <v>218</v>
      </c>
    </row>
    <row r="4" spans="2:10" x14ac:dyDescent="0.2">
      <c r="B4" s="10" t="s">
        <v>165</v>
      </c>
      <c r="C4" s="1"/>
      <c r="D4" s="169" t="s">
        <v>166</v>
      </c>
    </row>
    <row r="5" spans="2:10" x14ac:dyDescent="0.2">
      <c r="B5" s="10" t="s">
        <v>219</v>
      </c>
    </row>
    <row r="6" spans="2:10" x14ac:dyDescent="0.2">
      <c r="B6" s="10" t="s">
        <v>169</v>
      </c>
      <c r="C6" s="1"/>
      <c r="D6" s="169"/>
      <c r="E6" s="1"/>
      <c r="F6" s="1"/>
      <c r="G6" s="1"/>
      <c r="I6" s="181" t="s">
        <v>168</v>
      </c>
      <c r="J6" s="181"/>
    </row>
    <row r="7" spans="2:10" x14ac:dyDescent="0.2">
      <c r="B7" s="10" t="s">
        <v>220</v>
      </c>
      <c r="C7" s="1"/>
      <c r="D7" s="1"/>
      <c r="E7" s="1"/>
      <c r="F7" s="1"/>
    </row>
    <row r="8" spans="2:10" x14ac:dyDescent="0.2">
      <c r="B8" s="10" t="s">
        <v>172</v>
      </c>
      <c r="C8" s="1"/>
      <c r="D8" s="1"/>
      <c r="E8" s="181" t="s">
        <v>168</v>
      </c>
      <c r="F8" s="182"/>
    </row>
    <row r="10" spans="2:10" s="272" customFormat="1" x14ac:dyDescent="0.2">
      <c r="B10" s="268" t="s">
        <v>221</v>
      </c>
      <c r="C10" s="269"/>
      <c r="D10" s="269"/>
      <c r="E10" s="269"/>
      <c r="F10" s="270" t="s">
        <v>222</v>
      </c>
      <c r="G10" s="271"/>
      <c r="H10" s="271"/>
      <c r="I10" s="271"/>
    </row>
    <row r="11" spans="2:10" x14ac:dyDescent="0.2">
      <c r="B11" s="17" t="s">
        <v>45</v>
      </c>
      <c r="C11" s="106">
        <v>44230</v>
      </c>
      <c r="D11" s="18">
        <v>44463</v>
      </c>
      <c r="E11" s="18">
        <v>44473</v>
      </c>
      <c r="F11" s="273" t="s">
        <v>223</v>
      </c>
      <c r="G11" s="273"/>
    </row>
    <row r="12" spans="2:10" x14ac:dyDescent="0.2">
      <c r="B12" s="17" t="s">
        <v>46</v>
      </c>
      <c r="C12" s="106">
        <v>44960</v>
      </c>
      <c r="D12" s="18">
        <v>45193</v>
      </c>
      <c r="E12" s="18">
        <v>45203</v>
      </c>
      <c r="F12" s="273" t="s">
        <v>224</v>
      </c>
      <c r="G12" s="273"/>
    </row>
    <row r="13" spans="2:10" x14ac:dyDescent="0.2">
      <c r="B13" s="19"/>
      <c r="C13" s="20"/>
      <c r="D13" s="20"/>
      <c r="E13" s="20"/>
    </row>
    <row r="14" spans="2:10" x14ac:dyDescent="0.2">
      <c r="B14" s="274" t="s">
        <v>47</v>
      </c>
      <c r="C14" s="275"/>
      <c r="D14" s="275"/>
      <c r="E14" s="275"/>
    </row>
    <row r="15" spans="2:10" x14ac:dyDescent="0.2">
      <c r="B15" s="21" t="s">
        <v>225</v>
      </c>
      <c r="C15" s="276">
        <f>VLOOKUP(C11,'[10]CODE.CN_For Volatility'!$A:$B,2,0)</f>
        <v>0.31</v>
      </c>
      <c r="D15" s="276">
        <f>VLOOKUP(D11,'[10]CODE.CN_For Volatility'!$A:$B,2,0)</f>
        <v>0.14000000000000001</v>
      </c>
      <c r="E15" s="276">
        <f>VLOOKUP(E11,'[10]CODE.CN_For Volatility'!$A:$B,2,0)</f>
        <v>0.14000000000000001</v>
      </c>
    </row>
    <row r="16" spans="2:10" x14ac:dyDescent="0.2">
      <c r="B16" s="21" t="s">
        <v>226</v>
      </c>
      <c r="C16" s="276">
        <v>0.22</v>
      </c>
      <c r="D16" s="276">
        <v>0.15</v>
      </c>
      <c r="E16" s="276">
        <v>0.15</v>
      </c>
      <c r="F16" s="273" t="s">
        <v>224</v>
      </c>
      <c r="G16" s="273"/>
    </row>
    <row r="17" spans="2:7" x14ac:dyDescent="0.2">
      <c r="B17" s="21" t="s">
        <v>227</v>
      </c>
      <c r="C17" s="24">
        <v>2</v>
      </c>
      <c r="D17" s="24">
        <v>2</v>
      </c>
      <c r="E17" s="24">
        <v>2</v>
      </c>
      <c r="F17" s="273" t="s">
        <v>224</v>
      </c>
      <c r="G17" s="273"/>
    </row>
    <row r="18" spans="2:7" x14ac:dyDescent="0.2">
      <c r="B18" s="21" t="s">
        <v>51</v>
      </c>
      <c r="C18" s="277">
        <f>'[10]CODE.CN_For Volatility'!O6</f>
        <v>2.2122779666033177</v>
      </c>
      <c r="D18" s="277">
        <f>'[10]CODE.CN_For Volatility'!P6</f>
        <v>2.1968139485891167</v>
      </c>
      <c r="E18" s="277">
        <f>'[10]CODE.CN_For Volatility'!Q6</f>
        <v>2.1947728523606931</v>
      </c>
    </row>
    <row r="19" spans="2:7" x14ac:dyDescent="0.2">
      <c r="B19" s="21" t="s">
        <v>52</v>
      </c>
      <c r="C19" s="25">
        <v>0</v>
      </c>
      <c r="D19" s="25">
        <v>0</v>
      </c>
      <c r="E19" s="25">
        <v>0</v>
      </c>
    </row>
    <row r="20" spans="2:7" x14ac:dyDescent="0.2">
      <c r="B20" s="21" t="s">
        <v>53</v>
      </c>
      <c r="C20" s="25">
        <v>5.0000000000000001E-3</v>
      </c>
      <c r="D20" s="25">
        <v>5.0000000000000001E-3</v>
      </c>
      <c r="E20" s="25">
        <v>5.0000000000000001E-3</v>
      </c>
    </row>
    <row r="21" spans="2:7" x14ac:dyDescent="0.2">
      <c r="B21" s="21"/>
      <c r="C21" s="21"/>
      <c r="D21" s="21"/>
      <c r="E21" s="21"/>
    </row>
    <row r="22" spans="2:7" x14ac:dyDescent="0.2">
      <c r="B22" s="274" t="s">
        <v>54</v>
      </c>
      <c r="C22" s="278"/>
      <c r="D22" s="278"/>
      <c r="E22" s="278"/>
    </row>
    <row r="23" spans="2:7" x14ac:dyDescent="0.2">
      <c r="B23" s="21" t="s">
        <v>228</v>
      </c>
      <c r="C23" s="279">
        <f>C15/(1+C19/4)^(C17*4)</f>
        <v>0.31</v>
      </c>
      <c r="D23" s="279">
        <f>D15/(1+D19/4)^(D17*4)</f>
        <v>0.14000000000000001</v>
      </c>
      <c r="E23" s="279">
        <f>E15/(1+E19/4)^(E17*4)</f>
        <v>0.14000000000000001</v>
      </c>
    </row>
    <row r="24" spans="2:7" x14ac:dyDescent="0.2">
      <c r="B24" s="21" t="s">
        <v>229</v>
      </c>
      <c r="C24" s="279">
        <f>C16/(1+C20/2)^(C17*2)</f>
        <v>0.21781368154958267</v>
      </c>
      <c r="D24" s="279">
        <f>D16/(1+D20/2)^(D17*2)</f>
        <v>0.14850932832926089</v>
      </c>
      <c r="E24" s="279">
        <f>E16/(1+E20/2)^(E17*2)</f>
        <v>0.14850932832926089</v>
      </c>
    </row>
    <row r="25" spans="2:7" x14ac:dyDescent="0.2">
      <c r="B25" s="21" t="s">
        <v>57</v>
      </c>
      <c r="C25" s="277">
        <f>C18*SQRT(C17)</f>
        <v>3.128633504109585</v>
      </c>
      <c r="D25" s="277">
        <f>D18*SQRT(D17)</f>
        <v>3.1067640801051204</v>
      </c>
      <c r="E25" s="277">
        <f>E18*SQRT(E17)</f>
        <v>3.103877534136775</v>
      </c>
    </row>
    <row r="26" spans="2:7" x14ac:dyDescent="0.2">
      <c r="B26" s="21"/>
      <c r="C26" s="21"/>
      <c r="D26" s="21"/>
      <c r="E26" s="21"/>
    </row>
    <row r="27" spans="2:7" x14ac:dyDescent="0.2">
      <c r="B27" s="274" t="s">
        <v>58</v>
      </c>
      <c r="C27" s="278"/>
      <c r="D27" s="278"/>
      <c r="E27" s="278"/>
    </row>
    <row r="28" spans="2:7" x14ac:dyDescent="0.2">
      <c r="B28" s="21" t="s">
        <v>59</v>
      </c>
      <c r="C28" s="277">
        <f>NORMSDIST(LN(C23/C24)/C25+C25/2)</f>
        <v>0.95324087348078601</v>
      </c>
      <c r="D28" s="277">
        <f>NORMSDIST(LN(D23/D24)/D25+D25/2)</f>
        <v>0.93753307002863939</v>
      </c>
      <c r="E28" s="277">
        <f>NORMSDIST(LN(E23/E24)/E25+E25/2)</f>
        <v>0.93735327113562439</v>
      </c>
    </row>
    <row r="29" spans="2:7" x14ac:dyDescent="0.2">
      <c r="B29" s="21" t="s">
        <v>60</v>
      </c>
      <c r="C29" s="277">
        <f>-NORMSDIST(LN(C23/C24)/C25-C25/2)</f>
        <v>-7.3319007128172645E-2</v>
      </c>
      <c r="D29" s="277">
        <f>-NORMSDIST(LN(D23/D24)/D25-D25/2)</f>
        <v>-5.7931852625820991E-2</v>
      </c>
      <c r="E29" s="277">
        <f>-NORMSDIST(LN(E23/E24)/E25-E25/2)</f>
        <v>-5.8097250923718785E-2</v>
      </c>
    </row>
    <row r="30" spans="2:7" x14ac:dyDescent="0.2">
      <c r="B30" s="21" t="s">
        <v>230</v>
      </c>
      <c r="C30" s="280">
        <f>C23*C28+C24*C29</f>
        <v>0.2795347879088963</v>
      </c>
      <c r="D30" s="280">
        <f>D23*D28+D24*D29</f>
        <v>0.12265120928167914</v>
      </c>
      <c r="E30" s="280">
        <f>E23*E28+E24*E29</f>
        <v>0.12260147424652942</v>
      </c>
    </row>
    <row r="31" spans="2:7" x14ac:dyDescent="0.2">
      <c r="B31" s="21"/>
      <c r="C31" s="21"/>
      <c r="D31" s="21"/>
      <c r="E31" s="21"/>
    </row>
    <row r="32" spans="2:7" x14ac:dyDescent="0.2">
      <c r="B32" s="274" t="s">
        <v>62</v>
      </c>
      <c r="C32" s="278"/>
      <c r="D32" s="278"/>
      <c r="E32" s="278"/>
    </row>
    <row r="33" spans="2:7" x14ac:dyDescent="0.2">
      <c r="B33" s="21" t="s">
        <v>59</v>
      </c>
      <c r="C33" s="277">
        <f>C28-1</f>
        <v>-4.6759126519213989E-2</v>
      </c>
      <c r="D33" s="277">
        <f>D28-1</f>
        <v>-6.2466929971360607E-2</v>
      </c>
      <c r="E33" s="277">
        <f>E28-1</f>
        <v>-6.2646728864375612E-2</v>
      </c>
    </row>
    <row r="34" spans="2:7" x14ac:dyDescent="0.2">
      <c r="B34" s="21" t="s">
        <v>60</v>
      </c>
      <c r="C34" s="277">
        <f>C29+1</f>
        <v>0.92668099287182737</v>
      </c>
      <c r="D34" s="277">
        <f>D29+1</f>
        <v>0.94206814737417899</v>
      </c>
      <c r="E34" s="277">
        <f>E29+1</f>
        <v>0.94190274907628124</v>
      </c>
    </row>
    <row r="35" spans="2:7" x14ac:dyDescent="0.2">
      <c r="B35" s="21" t="s">
        <v>231</v>
      </c>
      <c r="C35" s="281">
        <f>C23*C33+C24*C34</f>
        <v>0.18734846945847897</v>
      </c>
      <c r="D35" s="281">
        <f>D23*D33+D24*D34</f>
        <v>0.13116053761094001</v>
      </c>
      <c r="E35" s="281">
        <f>E23*E33+E24*E34</f>
        <v>0.1311108025757903</v>
      </c>
    </row>
    <row r="36" spans="2:7" x14ac:dyDescent="0.2">
      <c r="B36" s="21"/>
      <c r="C36" s="21"/>
      <c r="D36" s="21"/>
      <c r="E36" s="21"/>
    </row>
    <row r="37" spans="2:7" x14ac:dyDescent="0.2">
      <c r="B37" s="274" t="s">
        <v>64</v>
      </c>
      <c r="C37" s="278"/>
      <c r="D37" s="278"/>
      <c r="E37" s="278"/>
      <c r="F37" s="282" t="s">
        <v>5</v>
      </c>
    </row>
    <row r="38" spans="2:7" x14ac:dyDescent="0.2">
      <c r="B38" s="27" t="s">
        <v>65</v>
      </c>
      <c r="C38" s="28">
        <f>44130+103480+24500+16000</f>
        <v>188110</v>
      </c>
      <c r="D38" s="28">
        <v>208000</v>
      </c>
      <c r="E38" s="28">
        <v>64000</v>
      </c>
      <c r="F38" s="283">
        <f>SUM(C38:E38)</f>
        <v>460110</v>
      </c>
      <c r="G38" s="273" t="s">
        <v>223</v>
      </c>
    </row>
    <row r="39" spans="2:7" ht="10.8" thickBot="1" x14ac:dyDescent="0.25">
      <c r="B39" s="27" t="s">
        <v>232</v>
      </c>
      <c r="C39" s="284">
        <f>C38*C30</f>
        <v>52583.288953542484</v>
      </c>
      <c r="D39" s="284">
        <f>D38*D30</f>
        <v>25511.45153058926</v>
      </c>
      <c r="E39" s="284">
        <f>E38*E30</f>
        <v>7846.4943517778829</v>
      </c>
      <c r="F39" s="285">
        <f>SUM(C39:E39)</f>
        <v>85941.234835909636</v>
      </c>
    </row>
    <row r="40" spans="2:7" ht="10.8" thickTop="1" x14ac:dyDescent="0.2">
      <c r="C40" s="10">
        <v>0.21</v>
      </c>
      <c r="D40" s="10">
        <v>0.21</v>
      </c>
      <c r="E40" s="10">
        <v>0.21</v>
      </c>
    </row>
    <row r="41" spans="2:7" x14ac:dyDescent="0.2">
      <c r="C41" s="286"/>
      <c r="D41" s="286"/>
      <c r="E41" s="286"/>
    </row>
    <row r="43" spans="2:7" x14ac:dyDescent="0.2">
      <c r="B43" s="287" t="s">
        <v>221</v>
      </c>
      <c r="C43" s="287"/>
    </row>
    <row r="44" spans="2:7" x14ac:dyDescent="0.2">
      <c r="B44" s="21" t="s">
        <v>71</v>
      </c>
      <c r="C44" s="25">
        <f>C20</f>
        <v>5.0000000000000001E-3</v>
      </c>
    </row>
    <row r="45" spans="2:7" x14ac:dyDescent="0.2">
      <c r="B45" s="21" t="s">
        <v>38</v>
      </c>
      <c r="C45" s="47">
        <v>2</v>
      </c>
    </row>
    <row r="46" spans="2:7" x14ac:dyDescent="0.2">
      <c r="B46" s="21" t="s">
        <v>72</v>
      </c>
      <c r="C46" s="25">
        <f>SUMPRODUCT(C18:E18,C38:E38)/SUM(C38:E38)</f>
        <v>2.2028523008745098</v>
      </c>
    </row>
    <row r="47" spans="2:7" x14ac:dyDescent="0.2">
      <c r="B47" s="21" t="s">
        <v>73</v>
      </c>
      <c r="C47" s="288">
        <f>SUMPRODUCT(C30:E30,C38:E38)/SUM(C38:E38)</f>
        <v>0.18678410561802533</v>
      </c>
    </row>
    <row r="48" spans="2:7" x14ac:dyDescent="0.2">
      <c r="B48" s="289" t="s">
        <v>125</v>
      </c>
      <c r="C48" s="290">
        <f>SUMPRODUCT(C19:E19,C38:E38)/SUM(C38:E38)</f>
        <v>0</v>
      </c>
    </row>
    <row r="51" spans="2:11" x14ac:dyDescent="0.2">
      <c r="B51" s="69" t="s">
        <v>233</v>
      </c>
      <c r="H51" s="103" t="s">
        <v>133</v>
      </c>
      <c r="I51" s="105" t="s">
        <v>75</v>
      </c>
      <c r="J51" s="104" t="s">
        <v>110</v>
      </c>
    </row>
    <row r="52" spans="2:11" ht="59.4" customHeight="1" x14ac:dyDescent="0.2">
      <c r="B52" s="291" t="s">
        <v>234</v>
      </c>
      <c r="C52" s="292"/>
      <c r="D52" s="292"/>
      <c r="E52" s="292"/>
      <c r="F52" s="293"/>
      <c r="H52" s="294">
        <v>85941</v>
      </c>
      <c r="I52" s="295">
        <f>F39</f>
        <v>85941.234835909636</v>
      </c>
      <c r="J52" s="296">
        <f>H52-I52</f>
        <v>-0.23483590963587631</v>
      </c>
      <c r="K52" s="297"/>
    </row>
    <row r="53" spans="2:11" ht="10.8" thickBot="1" x14ac:dyDescent="0.25">
      <c r="B53" s="298"/>
      <c r="I53" s="299"/>
      <c r="J53" s="300"/>
    </row>
    <row r="54" spans="2:11" ht="10.8" thickTop="1" x14ac:dyDescent="0.2">
      <c r="B54" s="301"/>
      <c r="C54" s="302" t="s">
        <v>235</v>
      </c>
      <c r="D54" s="303">
        <v>44196</v>
      </c>
      <c r="I54" s="299"/>
      <c r="J54" s="300"/>
    </row>
    <row r="55" spans="2:11" ht="10.8" thickBot="1" x14ac:dyDescent="0.25">
      <c r="B55" s="304"/>
      <c r="C55" s="305">
        <v>2021</v>
      </c>
      <c r="D55" s="306"/>
      <c r="I55" s="299"/>
      <c r="J55" s="300"/>
    </row>
    <row r="56" spans="2:11" x14ac:dyDescent="0.2">
      <c r="B56" s="74" t="s">
        <v>123</v>
      </c>
      <c r="C56" s="307">
        <v>5.0000000000000001E-3</v>
      </c>
      <c r="D56" s="75">
        <v>2.7000000000000001E-3</v>
      </c>
      <c r="I56" s="308">
        <f>C44</f>
        <v>5.0000000000000001E-3</v>
      </c>
      <c r="J56" s="309">
        <f>C56-I56</f>
        <v>0</v>
      </c>
    </row>
    <row r="57" spans="2:11" x14ac:dyDescent="0.2">
      <c r="B57" s="74" t="s">
        <v>38</v>
      </c>
      <c r="C57" s="310">
        <v>2</v>
      </c>
      <c r="D57" s="76">
        <v>2</v>
      </c>
      <c r="I57" s="299">
        <f>C45</f>
        <v>2</v>
      </c>
      <c r="J57" s="309">
        <f t="shared" ref="J57:J60" si="0">C57-I57</f>
        <v>0</v>
      </c>
    </row>
    <row r="58" spans="2:11" x14ac:dyDescent="0.2">
      <c r="B58" s="74" t="s">
        <v>124</v>
      </c>
      <c r="C58" s="307">
        <v>2.2029000000000001</v>
      </c>
      <c r="D58" s="77">
        <v>1.05</v>
      </c>
      <c r="I58" s="311">
        <f>C46</f>
        <v>2.2028523008745098</v>
      </c>
      <c r="J58" s="309">
        <f t="shared" si="0"/>
        <v>4.7699125490296979E-5</v>
      </c>
    </row>
    <row r="59" spans="2:11" x14ac:dyDescent="0.2">
      <c r="B59" s="74" t="s">
        <v>236</v>
      </c>
      <c r="C59" s="312">
        <v>0.19</v>
      </c>
      <c r="D59" s="313">
        <v>0.14000000000000001</v>
      </c>
      <c r="I59" s="314">
        <f>C47</f>
        <v>0.18678410561802533</v>
      </c>
      <c r="J59" s="309">
        <f t="shared" si="0"/>
        <v>3.215894381974671E-3</v>
      </c>
      <c r="K59" s="315"/>
    </row>
    <row r="60" spans="2:11" ht="10.8" thickBot="1" x14ac:dyDescent="0.25">
      <c r="B60" s="78" t="s">
        <v>125</v>
      </c>
      <c r="C60" s="316">
        <v>0</v>
      </c>
      <c r="D60" s="317">
        <v>0</v>
      </c>
      <c r="I60" s="299">
        <f>C48</f>
        <v>0</v>
      </c>
      <c r="J60" s="309">
        <f t="shared" si="0"/>
        <v>0</v>
      </c>
    </row>
    <row r="62" spans="2:11" x14ac:dyDescent="0.2">
      <c r="B62" s="69" t="s">
        <v>135</v>
      </c>
    </row>
    <row r="63" spans="2:11" x14ac:dyDescent="0.2">
      <c r="B63" s="10" t="s">
        <v>237</v>
      </c>
    </row>
  </sheetData>
  <mergeCells count="3">
    <mergeCell ref="B52:F52"/>
    <mergeCell ref="B54:B55"/>
    <mergeCell ref="D54:D55"/>
  </mergeCells>
  <hyperlinks>
    <hyperlink ref="D4" r:id="rId1" xr:uid="{5A3AE8FC-D980-4813-B4D6-418E0AC350A9}"/>
    <hyperlink ref="E8" location="'CODE.CN_For Volatility'!A1" display="'CODE.CN_For Volatility" xr:uid="{C41030E8-3B71-482C-A660-06544738F222}"/>
    <hyperlink ref="I6" location="'CODE.CN_For Volatility'!A1" display="'CODE.CN_For Volatility" xr:uid="{1781643B-83B6-4843-9FA2-3B213437842E}"/>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C7AD-42CD-4401-BB21-7575A4C44FCC}">
  <sheetPr>
    <tabColor rgb="FFFFC000"/>
  </sheetPr>
  <dimension ref="A2:P73"/>
  <sheetViews>
    <sheetView showGridLines="0" zoomScale="90" zoomScaleNormal="90" workbookViewId="0">
      <pane xSplit="3" ySplit="3" topLeftCell="D4" activePane="bottomRight" state="frozen"/>
      <selection activeCell="C67" sqref="C67"/>
      <selection pane="topRight" activeCell="C67" sqref="C67"/>
      <selection pane="bottomLeft" activeCell="C67" sqref="C67"/>
      <selection pane="bottomRight" activeCell="K4" sqref="K4"/>
    </sheetView>
  </sheetViews>
  <sheetFormatPr defaultColWidth="8.88671875" defaultRowHeight="10.199999999999999" x14ac:dyDescent="0.3"/>
  <cols>
    <col min="1" max="1" width="8.88671875" style="1"/>
    <col min="2" max="2" width="9.109375" style="1" bestFit="1" customWidth="1"/>
    <col min="3" max="3" width="13.33203125" style="1" bestFit="1" customWidth="1"/>
    <col min="4" max="4" width="13.5546875" style="1" customWidth="1"/>
    <col min="5" max="5" width="10" style="1" bestFit="1" customWidth="1"/>
    <col min="6" max="6" width="29.33203125" style="1" bestFit="1" customWidth="1"/>
    <col min="7" max="7" width="8.88671875" style="1"/>
    <col min="8" max="8" width="2.5546875" style="1" customWidth="1"/>
    <col min="9" max="9" width="10" style="1" customWidth="1"/>
    <col min="10" max="10" width="8.88671875" style="1" customWidth="1"/>
    <col min="11" max="12" width="14.88671875" style="1" customWidth="1"/>
    <col min="13" max="13" width="2.5546875" style="1" customWidth="1"/>
    <col min="14" max="14" width="13.5546875" style="1" bestFit="1" customWidth="1"/>
    <col min="15" max="15" width="11.88671875" style="1" customWidth="1"/>
    <col min="16" max="16" width="85.33203125" style="2" customWidth="1"/>
    <col min="17" max="17" width="10" style="1" bestFit="1" customWidth="1"/>
    <col min="18" max="16384" width="8.88671875" style="1"/>
  </cols>
  <sheetData>
    <row r="2" spans="1:16" x14ac:dyDescent="0.3">
      <c r="A2" s="6" t="s">
        <v>155</v>
      </c>
      <c r="N2" s="1" t="s">
        <v>10</v>
      </c>
    </row>
    <row r="3" spans="1:16" s="2" customFormat="1" ht="21" thickBot="1" x14ac:dyDescent="0.35">
      <c r="A3" s="153" t="s">
        <v>0</v>
      </c>
      <c r="B3" s="151" t="s">
        <v>11</v>
      </c>
      <c r="C3" s="152" t="s">
        <v>2</v>
      </c>
      <c r="D3" s="151" t="s">
        <v>12</v>
      </c>
      <c r="E3" s="151" t="s">
        <v>13</v>
      </c>
      <c r="F3" s="151" t="s">
        <v>14</v>
      </c>
      <c r="G3" s="151" t="s">
        <v>15</v>
      </c>
      <c r="H3" s="71"/>
      <c r="I3" s="154" t="s">
        <v>76</v>
      </c>
      <c r="J3" s="154" t="s">
        <v>77</v>
      </c>
      <c r="K3" s="154" t="s">
        <v>66</v>
      </c>
      <c r="L3" s="154" t="s">
        <v>78</v>
      </c>
      <c r="N3" s="194" t="s">
        <v>16</v>
      </c>
      <c r="O3" s="191" t="s">
        <v>17</v>
      </c>
      <c r="P3" s="195" t="s">
        <v>74</v>
      </c>
    </row>
    <row r="4" spans="1:16" ht="20.399999999999999" x14ac:dyDescent="0.3">
      <c r="A4" s="1">
        <v>1</v>
      </c>
      <c r="B4" s="8">
        <v>44235</v>
      </c>
      <c r="C4" s="8" t="s">
        <v>3</v>
      </c>
      <c r="D4" s="48">
        <v>3600000</v>
      </c>
      <c r="E4" s="49">
        <v>0.3</v>
      </c>
      <c r="F4" s="8" t="s">
        <v>18</v>
      </c>
      <c r="G4" s="1">
        <v>5</v>
      </c>
      <c r="I4" s="155">
        <f>INDEX('Options Granted'!$C$46:$I$46,MATCH('BoD Resolutions_Options'!A4,'Options Granted'!$C$49:$I$49,0))</f>
        <v>6050000</v>
      </c>
      <c r="J4" s="156">
        <f>$D4/I4</f>
        <v>0.5950413223140496</v>
      </c>
      <c r="K4" s="155">
        <f>INDEX('Options Granted'!$C$47:$I$47,MATCH('BoD Resolutions_Options'!A4,'Options Granted'!$C$49:$I$49,0))</f>
        <v>1858367.2182574945</v>
      </c>
      <c r="L4" s="155">
        <f>J4*K4</f>
        <v>1105805.2868970216</v>
      </c>
      <c r="N4" s="196" t="s">
        <v>3</v>
      </c>
      <c r="O4" s="188">
        <v>14900000</v>
      </c>
      <c r="P4" s="197" t="s">
        <v>156</v>
      </c>
    </row>
    <row r="5" spans="1:16" x14ac:dyDescent="0.3">
      <c r="A5" s="1">
        <v>1</v>
      </c>
      <c r="B5" s="8">
        <v>44235</v>
      </c>
      <c r="C5" s="8" t="s">
        <v>19</v>
      </c>
      <c r="D5" s="48">
        <v>700000</v>
      </c>
      <c r="E5" s="49">
        <v>0.3</v>
      </c>
      <c r="F5" s="8" t="s">
        <v>18</v>
      </c>
      <c r="G5" s="1">
        <v>5</v>
      </c>
      <c r="I5" s="155">
        <f>INDEX('Options Granted'!$C$46:$I$46,MATCH('BoD Resolutions_Options'!A5,'Options Granted'!$C$49:$I$49,0))</f>
        <v>6050000</v>
      </c>
      <c r="J5" s="156">
        <f t="shared" ref="J5:J48" si="0">$D5/I5</f>
        <v>0.11570247933884298</v>
      </c>
      <c r="K5" s="155">
        <f>INDEX('Options Granted'!$C$47:$I$47,MATCH('BoD Resolutions_Options'!A5,'Options Granted'!$C$49:$I$49,0))</f>
        <v>1858367.2182574945</v>
      </c>
      <c r="L5" s="155">
        <f t="shared" ref="L5:L48" si="1">J5*K5</f>
        <v>215017.69467442087</v>
      </c>
      <c r="N5" s="198" t="s">
        <v>19</v>
      </c>
      <c r="O5" s="187">
        <v>4875000</v>
      </c>
      <c r="P5" s="199" t="s">
        <v>151</v>
      </c>
    </row>
    <row r="6" spans="1:16" ht="30.6" x14ac:dyDescent="0.3">
      <c r="A6" s="1">
        <v>1</v>
      </c>
      <c r="B6" s="8">
        <v>44235</v>
      </c>
      <c r="C6" s="8" t="s">
        <v>20</v>
      </c>
      <c r="D6" s="48">
        <v>200000</v>
      </c>
      <c r="E6" s="49">
        <v>0.3</v>
      </c>
      <c r="F6" s="8" t="s">
        <v>18</v>
      </c>
      <c r="G6" s="1">
        <v>5</v>
      </c>
      <c r="I6" s="155">
        <f>INDEX('Options Granted'!$C$46:$I$46,MATCH('BoD Resolutions_Options'!A6,'Options Granted'!$C$49:$I$49,0))</f>
        <v>6050000</v>
      </c>
      <c r="J6" s="156">
        <f t="shared" si="0"/>
        <v>3.3057851239669422E-2</v>
      </c>
      <c r="K6" s="155">
        <f>INDEX('Options Granted'!$C$47:$I$47,MATCH('BoD Resolutions_Options'!A6,'Options Granted'!$C$49:$I$49,0))</f>
        <v>1858367.2182574945</v>
      </c>
      <c r="L6" s="155">
        <f t="shared" si="1"/>
        <v>61433.627049834533</v>
      </c>
      <c r="N6" s="198" t="s">
        <v>21</v>
      </c>
      <c r="O6" s="187">
        <v>2000000</v>
      </c>
      <c r="P6" s="200" t="s">
        <v>157</v>
      </c>
    </row>
    <row r="7" spans="1:16" ht="20.399999999999999" x14ac:dyDescent="0.3">
      <c r="A7" s="1">
        <v>1</v>
      </c>
      <c r="B7" s="8">
        <v>44235</v>
      </c>
      <c r="C7" s="8" t="s">
        <v>4</v>
      </c>
      <c r="D7" s="48">
        <v>200000</v>
      </c>
      <c r="E7" s="49">
        <v>0.3</v>
      </c>
      <c r="F7" s="8" t="s">
        <v>18</v>
      </c>
      <c r="G7" s="1">
        <v>5</v>
      </c>
      <c r="I7" s="155">
        <f>INDEX('Options Granted'!$C$46:$I$46,MATCH('BoD Resolutions_Options'!A7,'Options Granted'!$C$49:$I$49,0))</f>
        <v>6050000</v>
      </c>
      <c r="J7" s="156">
        <f t="shared" si="0"/>
        <v>3.3057851239669422E-2</v>
      </c>
      <c r="K7" s="155">
        <f>INDEX('Options Granted'!$C$47:$I$47,MATCH('BoD Resolutions_Options'!A7,'Options Granted'!$C$49:$I$49,0))</f>
        <v>1858367.2182574945</v>
      </c>
      <c r="L7" s="155">
        <f t="shared" si="1"/>
        <v>61433.627049834533</v>
      </c>
      <c r="N7" s="198" t="s">
        <v>20</v>
      </c>
      <c r="O7" s="187">
        <v>1600000</v>
      </c>
      <c r="P7" s="200" t="s">
        <v>158</v>
      </c>
    </row>
    <row r="8" spans="1:16" ht="30.6" x14ac:dyDescent="0.3">
      <c r="A8" s="1">
        <v>1</v>
      </c>
      <c r="B8" s="8">
        <v>44235</v>
      </c>
      <c r="C8" s="8" t="s">
        <v>22</v>
      </c>
      <c r="D8" s="48">
        <v>100000</v>
      </c>
      <c r="E8" s="49">
        <v>0.3</v>
      </c>
      <c r="F8" s="8" t="s">
        <v>18</v>
      </c>
      <c r="G8" s="1">
        <v>5</v>
      </c>
      <c r="I8" s="155">
        <f>INDEX('Options Granted'!$C$46:$I$46,MATCH('BoD Resolutions_Options'!A8,'Options Granted'!$C$49:$I$49,0))</f>
        <v>6050000</v>
      </c>
      <c r="J8" s="156">
        <f t="shared" si="0"/>
        <v>1.6528925619834711E-2</v>
      </c>
      <c r="K8" s="155">
        <f>INDEX('Options Granted'!$C$47:$I$47,MATCH('BoD Resolutions_Options'!A8,'Options Granted'!$C$49:$I$49,0))</f>
        <v>1858367.2182574945</v>
      </c>
      <c r="L8" s="155">
        <f t="shared" si="1"/>
        <v>30716.813524917266</v>
      </c>
      <c r="N8" s="198" t="s">
        <v>4</v>
      </c>
      <c r="O8" s="187">
        <v>1000000</v>
      </c>
      <c r="P8" s="200" t="s">
        <v>159</v>
      </c>
    </row>
    <row r="9" spans="1:16" x14ac:dyDescent="0.3">
      <c r="A9" s="1">
        <v>1</v>
      </c>
      <c r="B9" s="8">
        <v>44235</v>
      </c>
      <c r="C9" s="8" t="s">
        <v>21</v>
      </c>
      <c r="D9" s="48">
        <v>300000</v>
      </c>
      <c r="E9" s="49">
        <v>0.3</v>
      </c>
      <c r="F9" s="8" t="s">
        <v>18</v>
      </c>
      <c r="G9" s="1">
        <v>5</v>
      </c>
      <c r="I9" s="155">
        <f>INDEX('Options Granted'!$C$46:$I$46,MATCH('BoD Resolutions_Options'!A9,'Options Granted'!$C$49:$I$49,0))</f>
        <v>6050000</v>
      </c>
      <c r="J9" s="156">
        <f t="shared" si="0"/>
        <v>4.9586776859504134E-2</v>
      </c>
      <c r="K9" s="155">
        <f>INDEX('Options Granted'!$C$47:$I$47,MATCH('BoD Resolutions_Options'!A9,'Options Granted'!$C$49:$I$49,0))</f>
        <v>1858367.2182574945</v>
      </c>
      <c r="L9" s="155">
        <f t="shared" si="1"/>
        <v>92150.440574751803</v>
      </c>
      <c r="N9" s="198" t="s">
        <v>9</v>
      </c>
      <c r="O9" s="187">
        <v>700000</v>
      </c>
      <c r="P9" s="199" t="s">
        <v>152</v>
      </c>
    </row>
    <row r="10" spans="1:16" ht="30.6" x14ac:dyDescent="0.3">
      <c r="A10" s="1">
        <v>1</v>
      </c>
      <c r="B10" s="8">
        <v>44235</v>
      </c>
      <c r="C10" s="8" t="s">
        <v>23</v>
      </c>
      <c r="D10" s="48">
        <v>350000</v>
      </c>
      <c r="E10" s="49">
        <v>0.3</v>
      </c>
      <c r="F10" s="8" t="s">
        <v>18</v>
      </c>
      <c r="G10" s="1">
        <v>5</v>
      </c>
      <c r="I10" s="155">
        <f>INDEX('Options Granted'!$C$46:$I$46,MATCH('BoD Resolutions_Options'!A10,'Options Granted'!$C$49:$I$49,0))</f>
        <v>6050000</v>
      </c>
      <c r="J10" s="156">
        <f t="shared" si="0"/>
        <v>5.7851239669421489E-2</v>
      </c>
      <c r="K10" s="155">
        <f>INDEX('Options Granted'!$C$47:$I$47,MATCH('BoD Resolutions_Options'!A10,'Options Granted'!$C$49:$I$49,0))</f>
        <v>1858367.2182574945</v>
      </c>
      <c r="L10" s="155">
        <f t="shared" si="1"/>
        <v>107508.84733721043</v>
      </c>
      <c r="N10" s="198" t="s">
        <v>23</v>
      </c>
      <c r="O10" s="187">
        <v>550000</v>
      </c>
      <c r="P10" s="200" t="s">
        <v>160</v>
      </c>
    </row>
    <row r="11" spans="1:16" x14ac:dyDescent="0.3">
      <c r="A11" s="1">
        <v>1</v>
      </c>
      <c r="B11" s="8">
        <v>44235</v>
      </c>
      <c r="C11" s="8" t="s">
        <v>24</v>
      </c>
      <c r="D11" s="48">
        <v>200000</v>
      </c>
      <c r="E11" s="49">
        <v>0.3</v>
      </c>
      <c r="F11" s="8" t="s">
        <v>18</v>
      </c>
      <c r="G11" s="1">
        <v>5</v>
      </c>
      <c r="I11" s="155">
        <f>INDEX('Options Granted'!$C$46:$I$46,MATCH('BoD Resolutions_Options'!A11,'Options Granted'!$C$49:$I$49,0))</f>
        <v>6050000</v>
      </c>
      <c r="J11" s="156">
        <f t="shared" si="0"/>
        <v>3.3057851239669422E-2</v>
      </c>
      <c r="K11" s="155">
        <f>INDEX('Options Granted'!$C$47:$I$47,MATCH('BoD Resolutions_Options'!A11,'Options Granted'!$C$49:$I$49,0))</f>
        <v>1858367.2182574945</v>
      </c>
      <c r="L11" s="155">
        <f t="shared" si="1"/>
        <v>61433.627049834533</v>
      </c>
      <c r="N11" s="198" t="s">
        <v>22</v>
      </c>
      <c r="O11" s="187">
        <v>500000</v>
      </c>
      <c r="P11" s="199"/>
    </row>
    <row r="12" spans="1:16" ht="30.6" x14ac:dyDescent="0.3">
      <c r="A12" s="1">
        <v>1</v>
      </c>
      <c r="B12" s="8">
        <v>44235</v>
      </c>
      <c r="C12" s="8" t="s">
        <v>9</v>
      </c>
      <c r="D12" s="48">
        <v>100000</v>
      </c>
      <c r="E12" s="49">
        <v>0.3</v>
      </c>
      <c r="F12" s="8" t="s">
        <v>18</v>
      </c>
      <c r="G12" s="1">
        <v>5</v>
      </c>
      <c r="I12" s="155">
        <f>INDEX('Options Granted'!$C$46:$I$46,MATCH('BoD Resolutions_Options'!A12,'Options Granted'!$C$49:$I$49,0))</f>
        <v>6050000</v>
      </c>
      <c r="J12" s="156">
        <f t="shared" si="0"/>
        <v>1.6528925619834711E-2</v>
      </c>
      <c r="K12" s="155">
        <f>INDEX('Options Granted'!$C$47:$I$47,MATCH('BoD Resolutions_Options'!A12,'Options Granted'!$C$49:$I$49,0))</f>
        <v>1858367.2182574945</v>
      </c>
      <c r="L12" s="155">
        <f t="shared" si="1"/>
        <v>30716.813524917266</v>
      </c>
      <c r="N12" s="198" t="s">
        <v>24</v>
      </c>
      <c r="O12" s="187">
        <v>500000</v>
      </c>
      <c r="P12" s="200" t="s">
        <v>161</v>
      </c>
    </row>
    <row r="13" spans="1:16" x14ac:dyDescent="0.3">
      <c r="A13" s="1">
        <v>1</v>
      </c>
      <c r="B13" s="8">
        <v>44235</v>
      </c>
      <c r="C13" s="8" t="s">
        <v>8</v>
      </c>
      <c r="D13" s="48">
        <v>100000</v>
      </c>
      <c r="E13" s="49">
        <v>0.3</v>
      </c>
      <c r="F13" s="8" t="s">
        <v>18</v>
      </c>
      <c r="G13" s="1">
        <v>5</v>
      </c>
      <c r="I13" s="155">
        <f>INDEX('Options Granted'!$C$46:$I$46,MATCH('BoD Resolutions_Options'!A13,'Options Granted'!$C$49:$I$49,0))</f>
        <v>6050000</v>
      </c>
      <c r="J13" s="156">
        <f t="shared" si="0"/>
        <v>1.6528925619834711E-2</v>
      </c>
      <c r="K13" s="155">
        <f>INDEX('Options Granted'!$C$47:$I$47,MATCH('BoD Resolutions_Options'!A13,'Options Granted'!$C$49:$I$49,0))</f>
        <v>1858367.2182574945</v>
      </c>
      <c r="L13" s="155">
        <f t="shared" si="1"/>
        <v>30716.813524917266</v>
      </c>
      <c r="N13" s="198" t="s">
        <v>7</v>
      </c>
      <c r="O13" s="187">
        <v>500000</v>
      </c>
      <c r="P13" s="199"/>
    </row>
    <row r="14" spans="1:16" ht="30.6" x14ac:dyDescent="0.3">
      <c r="A14" s="1">
        <v>1</v>
      </c>
      <c r="B14" s="8">
        <v>44235</v>
      </c>
      <c r="C14" s="8" t="s">
        <v>6</v>
      </c>
      <c r="D14" s="48">
        <v>100000</v>
      </c>
      <c r="E14" s="49">
        <v>0.3</v>
      </c>
      <c r="F14" s="8" t="s">
        <v>18</v>
      </c>
      <c r="G14" s="1">
        <v>5</v>
      </c>
      <c r="I14" s="155">
        <f>INDEX('Options Granted'!$C$46:$I$46,MATCH('BoD Resolutions_Options'!A14,'Options Granted'!$C$49:$I$49,0))</f>
        <v>6050000</v>
      </c>
      <c r="J14" s="156">
        <f t="shared" si="0"/>
        <v>1.6528925619834711E-2</v>
      </c>
      <c r="K14" s="155">
        <f>INDEX('Options Granted'!$C$47:$I$47,MATCH('BoD Resolutions_Options'!A14,'Options Granted'!$C$49:$I$49,0))</f>
        <v>1858367.2182574945</v>
      </c>
      <c r="L14" s="155">
        <f t="shared" si="1"/>
        <v>30716.813524917266</v>
      </c>
      <c r="N14" s="198" t="s">
        <v>25</v>
      </c>
      <c r="O14" s="187">
        <v>500000</v>
      </c>
      <c r="P14" s="200" t="s">
        <v>162</v>
      </c>
    </row>
    <row r="15" spans="1:16" x14ac:dyDescent="0.3">
      <c r="A15" s="1">
        <v>1</v>
      </c>
      <c r="B15" s="8">
        <v>44235</v>
      </c>
      <c r="C15" s="8" t="s">
        <v>7</v>
      </c>
      <c r="D15" s="48">
        <v>100000</v>
      </c>
      <c r="E15" s="49">
        <v>0.3</v>
      </c>
      <c r="F15" s="8" t="s">
        <v>18</v>
      </c>
      <c r="G15" s="1">
        <v>5</v>
      </c>
      <c r="I15" s="155">
        <f>INDEX('Options Granted'!$C$46:$I$46,MATCH('BoD Resolutions_Options'!A15,'Options Granted'!$C$49:$I$49,0))</f>
        <v>6050000</v>
      </c>
      <c r="J15" s="156">
        <f t="shared" si="0"/>
        <v>1.6528925619834711E-2</v>
      </c>
      <c r="K15" s="155">
        <f>INDEX('Options Granted'!$C$47:$I$47,MATCH('BoD Resolutions_Options'!A15,'Options Granted'!$C$49:$I$49,0))</f>
        <v>1858367.2182574945</v>
      </c>
      <c r="L15" s="155">
        <f t="shared" si="1"/>
        <v>30716.813524917266</v>
      </c>
      <c r="N15" s="198" t="s">
        <v>27</v>
      </c>
      <c r="O15" s="187">
        <v>400000</v>
      </c>
      <c r="P15" s="201"/>
    </row>
    <row r="16" spans="1:16" x14ac:dyDescent="0.3">
      <c r="A16" s="1">
        <v>2</v>
      </c>
      <c r="B16" s="8">
        <v>44243</v>
      </c>
      <c r="C16" s="8" t="s">
        <v>27</v>
      </c>
      <c r="D16" s="4">
        <v>200000</v>
      </c>
      <c r="E16" s="49">
        <v>0.3</v>
      </c>
      <c r="F16" s="8" t="s">
        <v>18</v>
      </c>
      <c r="G16" s="1">
        <v>1</v>
      </c>
      <c r="I16" s="155">
        <f>INDEX('Options Granted'!$C$46:$I$46,MATCH('BoD Resolutions_Options'!A16,'Options Granted'!$C$49:$I$49,0))</f>
        <v>200000</v>
      </c>
      <c r="J16" s="156">
        <f t="shared" si="0"/>
        <v>1</v>
      </c>
      <c r="K16" s="155">
        <f>INDEX('Options Granted'!$C$47:$I$47,MATCH('BoD Resolutions_Options'!A16,'Options Granted'!$C$49:$I$49,0))</f>
        <v>53239.255618119598</v>
      </c>
      <c r="L16" s="155">
        <f t="shared" si="1"/>
        <v>53239.255618119598</v>
      </c>
      <c r="N16" s="198" t="s">
        <v>8</v>
      </c>
      <c r="O16" s="187">
        <v>400000</v>
      </c>
      <c r="P16" s="201"/>
    </row>
    <row r="17" spans="1:16" x14ac:dyDescent="0.3">
      <c r="A17" s="1">
        <v>3</v>
      </c>
      <c r="B17" s="8">
        <v>44298</v>
      </c>
      <c r="C17" s="1" t="s">
        <v>22</v>
      </c>
      <c r="D17" s="4">
        <v>200000</v>
      </c>
      <c r="E17" s="49">
        <v>0.26500000000000001</v>
      </c>
      <c r="F17" s="8" t="s">
        <v>18</v>
      </c>
      <c r="G17" s="1">
        <v>5</v>
      </c>
      <c r="I17" s="155">
        <f>INDEX('Options Granted'!$C$46:$I$46,MATCH('BoD Resolutions_Options'!A17,'Options Granted'!$C$49:$I$49,0))</f>
        <v>7500000</v>
      </c>
      <c r="J17" s="156">
        <f t="shared" si="0"/>
        <v>2.6666666666666668E-2</v>
      </c>
      <c r="K17" s="155">
        <f>INDEX('Options Granted'!$C$47:$I$47,MATCH('BoD Resolutions_Options'!A17,'Options Granted'!$C$49:$I$49,0))</f>
        <v>1943185.6118824626</v>
      </c>
      <c r="L17" s="155">
        <f t="shared" si="1"/>
        <v>51818.282983532343</v>
      </c>
      <c r="N17" s="198" t="s">
        <v>6</v>
      </c>
      <c r="O17" s="187">
        <v>400000</v>
      </c>
      <c r="P17" s="201"/>
    </row>
    <row r="18" spans="1:16" x14ac:dyDescent="0.3">
      <c r="A18" s="1">
        <v>3</v>
      </c>
      <c r="B18" s="8">
        <v>44298</v>
      </c>
      <c r="C18" s="1" t="s">
        <v>4</v>
      </c>
      <c r="D18" s="4">
        <v>200000</v>
      </c>
      <c r="E18" s="49">
        <v>0.26500000000000001</v>
      </c>
      <c r="F18" s="8" t="s">
        <v>18</v>
      </c>
      <c r="G18" s="1">
        <v>5</v>
      </c>
      <c r="I18" s="155">
        <f>INDEX('Options Granted'!$C$46:$I$46,MATCH('BoD Resolutions_Options'!A18,'Options Granted'!$C$49:$I$49,0))</f>
        <v>7500000</v>
      </c>
      <c r="J18" s="156">
        <f t="shared" si="0"/>
        <v>2.6666666666666668E-2</v>
      </c>
      <c r="K18" s="155">
        <f>INDEX('Options Granted'!$C$47:$I$47,MATCH('BoD Resolutions_Options'!A18,'Options Granted'!$C$49:$I$49,0))</f>
        <v>1943185.6118824626</v>
      </c>
      <c r="L18" s="155">
        <f t="shared" si="1"/>
        <v>51818.282983532343</v>
      </c>
      <c r="N18" s="198" t="s">
        <v>26</v>
      </c>
      <c r="O18" s="187">
        <v>400000</v>
      </c>
      <c r="P18" s="201"/>
    </row>
    <row r="19" spans="1:16" x14ac:dyDescent="0.3">
      <c r="A19" s="1">
        <v>3</v>
      </c>
      <c r="B19" s="8">
        <v>44298</v>
      </c>
      <c r="C19" s="1" t="s">
        <v>9</v>
      </c>
      <c r="D19" s="4">
        <v>200000</v>
      </c>
      <c r="E19" s="49">
        <v>0.26500000000000001</v>
      </c>
      <c r="F19" s="8" t="s">
        <v>18</v>
      </c>
      <c r="G19" s="1">
        <v>5</v>
      </c>
      <c r="I19" s="155">
        <f>INDEX('Options Granted'!$C$46:$I$46,MATCH('BoD Resolutions_Options'!A19,'Options Granted'!$C$49:$I$49,0))</f>
        <v>7500000</v>
      </c>
      <c r="J19" s="156">
        <f t="shared" si="0"/>
        <v>2.6666666666666668E-2</v>
      </c>
      <c r="K19" s="155">
        <f>INDEX('Options Granted'!$C$47:$I$47,MATCH('BoD Resolutions_Options'!A19,'Options Granted'!$C$49:$I$49,0))</f>
        <v>1943185.6118824626</v>
      </c>
      <c r="L19" s="155">
        <f t="shared" si="1"/>
        <v>51818.282983532343</v>
      </c>
      <c r="N19" s="198" t="s">
        <v>29</v>
      </c>
      <c r="O19" s="187">
        <v>300000</v>
      </c>
      <c r="P19" s="201"/>
    </row>
    <row r="20" spans="1:16" x14ac:dyDescent="0.3">
      <c r="A20" s="1">
        <v>3</v>
      </c>
      <c r="B20" s="8">
        <v>44298</v>
      </c>
      <c r="C20" s="8" t="s">
        <v>8</v>
      </c>
      <c r="D20" s="4">
        <v>100000</v>
      </c>
      <c r="E20" s="49">
        <v>0.26500000000000001</v>
      </c>
      <c r="F20" s="8" t="s">
        <v>18</v>
      </c>
      <c r="G20" s="1">
        <v>5</v>
      </c>
      <c r="I20" s="155">
        <f>INDEX('Options Granted'!$C$46:$I$46,MATCH('BoD Resolutions_Options'!A20,'Options Granted'!$C$49:$I$49,0))</f>
        <v>7500000</v>
      </c>
      <c r="J20" s="156">
        <f t="shared" si="0"/>
        <v>1.3333333333333334E-2</v>
      </c>
      <c r="K20" s="155">
        <f>INDEX('Options Granted'!$C$47:$I$47,MATCH('BoD Resolutions_Options'!A20,'Options Granted'!$C$49:$I$49,0))</f>
        <v>1943185.6118824626</v>
      </c>
      <c r="L20" s="155">
        <f t="shared" si="1"/>
        <v>25909.141491766171</v>
      </c>
      <c r="N20" s="198" t="s">
        <v>28</v>
      </c>
      <c r="O20" s="187">
        <v>300000</v>
      </c>
      <c r="P20" s="201"/>
    </row>
    <row r="21" spans="1:16" x14ac:dyDescent="0.3">
      <c r="A21" s="1">
        <v>3</v>
      </c>
      <c r="B21" s="8">
        <v>44298</v>
      </c>
      <c r="C21" s="1" t="s">
        <v>26</v>
      </c>
      <c r="D21" s="4">
        <v>100000</v>
      </c>
      <c r="E21" s="49">
        <v>0.26500000000000001</v>
      </c>
      <c r="F21" s="8" t="s">
        <v>18</v>
      </c>
      <c r="G21" s="1">
        <v>5</v>
      </c>
      <c r="I21" s="155">
        <f>INDEX('Options Granted'!$C$46:$I$46,MATCH('BoD Resolutions_Options'!A21,'Options Granted'!$C$49:$I$49,0))</f>
        <v>7500000</v>
      </c>
      <c r="J21" s="156">
        <f t="shared" si="0"/>
        <v>1.3333333333333334E-2</v>
      </c>
      <c r="K21" s="155">
        <f>INDEX('Options Granted'!$C$47:$I$47,MATCH('BoD Resolutions_Options'!A21,'Options Granted'!$C$49:$I$49,0))</f>
        <v>1943185.6118824626</v>
      </c>
      <c r="L21" s="155">
        <f t="shared" si="1"/>
        <v>25909.141491766171</v>
      </c>
      <c r="N21" s="198" t="s">
        <v>32</v>
      </c>
      <c r="O21" s="187">
        <v>200000</v>
      </c>
      <c r="P21" s="201"/>
    </row>
    <row r="22" spans="1:16" x14ac:dyDescent="0.3">
      <c r="A22" s="1">
        <v>3</v>
      </c>
      <c r="B22" s="8">
        <v>44298</v>
      </c>
      <c r="C22" s="1" t="s">
        <v>24</v>
      </c>
      <c r="D22" s="4">
        <v>100000</v>
      </c>
      <c r="E22" s="49">
        <v>0.26500000000000001</v>
      </c>
      <c r="F22" s="8" t="s">
        <v>18</v>
      </c>
      <c r="G22" s="1">
        <v>5</v>
      </c>
      <c r="I22" s="155">
        <f>INDEX('Options Granted'!$C$46:$I$46,MATCH('BoD Resolutions_Options'!A22,'Options Granted'!$C$49:$I$49,0))</f>
        <v>7500000</v>
      </c>
      <c r="J22" s="156">
        <f t="shared" si="0"/>
        <v>1.3333333333333334E-2</v>
      </c>
      <c r="K22" s="155">
        <f>INDEX('Options Granted'!$C$47:$I$47,MATCH('BoD Resolutions_Options'!A22,'Options Granted'!$C$49:$I$49,0))</f>
        <v>1943185.6118824626</v>
      </c>
      <c r="L22" s="155">
        <f t="shared" si="1"/>
        <v>25909.141491766171</v>
      </c>
      <c r="N22" s="198" t="s">
        <v>31</v>
      </c>
      <c r="O22" s="187">
        <v>200000</v>
      </c>
      <c r="P22" s="201"/>
    </row>
    <row r="23" spans="1:16" x14ac:dyDescent="0.3">
      <c r="A23" s="1">
        <v>3</v>
      </c>
      <c r="B23" s="8">
        <v>44298</v>
      </c>
      <c r="C23" s="8" t="s">
        <v>23</v>
      </c>
      <c r="D23" s="4">
        <v>200000</v>
      </c>
      <c r="E23" s="49">
        <v>0.26500000000000001</v>
      </c>
      <c r="F23" s="8" t="s">
        <v>18</v>
      </c>
      <c r="G23" s="1">
        <v>5</v>
      </c>
      <c r="I23" s="155">
        <f>INDEX('Options Granted'!$C$46:$I$46,MATCH('BoD Resolutions_Options'!A23,'Options Granted'!$C$49:$I$49,0))</f>
        <v>7500000</v>
      </c>
      <c r="J23" s="156">
        <f t="shared" si="0"/>
        <v>2.6666666666666668E-2</v>
      </c>
      <c r="K23" s="155">
        <f>INDEX('Options Granted'!$C$47:$I$47,MATCH('BoD Resolutions_Options'!A23,'Options Granted'!$C$49:$I$49,0))</f>
        <v>1943185.6118824626</v>
      </c>
      <c r="L23" s="155">
        <f t="shared" si="1"/>
        <v>51818.282983532343</v>
      </c>
      <c r="N23" s="202" t="s">
        <v>30</v>
      </c>
      <c r="O23" s="189">
        <v>200000</v>
      </c>
      <c r="P23" s="203"/>
    </row>
    <row r="24" spans="1:16" x14ac:dyDescent="0.3">
      <c r="A24" s="1">
        <v>3</v>
      </c>
      <c r="B24" s="8">
        <v>44298</v>
      </c>
      <c r="C24" s="1" t="s">
        <v>21</v>
      </c>
      <c r="D24" s="4">
        <v>500000</v>
      </c>
      <c r="E24" s="49">
        <v>0.26500000000000001</v>
      </c>
      <c r="F24" s="8" t="s">
        <v>18</v>
      </c>
      <c r="G24" s="1">
        <v>5</v>
      </c>
      <c r="I24" s="155">
        <f>INDEX('Options Granted'!$C$46:$I$46,MATCH('BoD Resolutions_Options'!A24,'Options Granted'!$C$49:$I$49,0))</f>
        <v>7500000</v>
      </c>
      <c r="J24" s="156">
        <f t="shared" si="0"/>
        <v>6.6666666666666666E-2</v>
      </c>
      <c r="K24" s="155">
        <f>INDEX('Options Granted'!$C$47:$I$47,MATCH('BoD Resolutions_Options'!A24,'Options Granted'!$C$49:$I$49,0))</f>
        <v>1943185.6118824626</v>
      </c>
      <c r="L24" s="155">
        <f t="shared" si="1"/>
        <v>129545.70745883085</v>
      </c>
      <c r="N24" s="204" t="s">
        <v>33</v>
      </c>
      <c r="O24" s="190">
        <v>30425000</v>
      </c>
      <c r="P24" s="205"/>
    </row>
    <row r="25" spans="1:16" x14ac:dyDescent="0.3">
      <c r="A25" s="1">
        <v>3</v>
      </c>
      <c r="B25" s="8">
        <v>44298</v>
      </c>
      <c r="C25" s="1" t="s">
        <v>6</v>
      </c>
      <c r="D25" s="4">
        <v>100000</v>
      </c>
      <c r="E25" s="49">
        <v>0.26500000000000001</v>
      </c>
      <c r="F25" s="8" t="s">
        <v>18</v>
      </c>
      <c r="G25" s="1">
        <v>5</v>
      </c>
      <c r="I25" s="155">
        <f>INDEX('Options Granted'!$C$46:$I$46,MATCH('BoD Resolutions_Options'!A25,'Options Granted'!$C$49:$I$49,0))</f>
        <v>7500000</v>
      </c>
      <c r="J25" s="156">
        <f t="shared" si="0"/>
        <v>1.3333333333333334E-2</v>
      </c>
      <c r="K25" s="155">
        <f>INDEX('Options Granted'!$C$47:$I$47,MATCH('BoD Resolutions_Options'!A25,'Options Granted'!$C$49:$I$49,0))</f>
        <v>1943185.6118824626</v>
      </c>
      <c r="L25" s="155">
        <f t="shared" si="1"/>
        <v>25909.141491766171</v>
      </c>
      <c r="N25" s="3" t="s">
        <v>131</v>
      </c>
      <c r="O25" s="192">
        <f>SUM('Options Granted'!C46:I46)</f>
        <v>30425000</v>
      </c>
    </row>
    <row r="26" spans="1:16" x14ac:dyDescent="0.3">
      <c r="A26" s="1">
        <v>3</v>
      </c>
      <c r="B26" s="8">
        <v>44298</v>
      </c>
      <c r="C26" s="1" t="s">
        <v>20</v>
      </c>
      <c r="D26" s="4">
        <v>500000</v>
      </c>
      <c r="E26" s="49">
        <v>0.26500000000000001</v>
      </c>
      <c r="F26" s="8" t="s">
        <v>18</v>
      </c>
      <c r="G26" s="1">
        <v>5</v>
      </c>
      <c r="I26" s="155">
        <f>INDEX('Options Granted'!$C$46:$I$46,MATCH('BoD Resolutions_Options'!A26,'Options Granted'!$C$49:$I$49,0))</f>
        <v>7500000</v>
      </c>
      <c r="J26" s="156">
        <f t="shared" si="0"/>
        <v>6.6666666666666666E-2</v>
      </c>
      <c r="K26" s="155">
        <f>INDEX('Options Granted'!$C$47:$I$47,MATCH('BoD Resolutions_Options'!A26,'Options Granted'!$C$49:$I$49,0))</f>
        <v>1943185.6118824626</v>
      </c>
      <c r="L26" s="155">
        <f t="shared" si="1"/>
        <v>129545.70745883085</v>
      </c>
      <c r="N26" s="3"/>
      <c r="O26" s="193">
        <f>O24-O25</f>
        <v>0</v>
      </c>
    </row>
    <row r="27" spans="1:16" x14ac:dyDescent="0.3">
      <c r="A27" s="1">
        <v>3</v>
      </c>
      <c r="B27" s="8">
        <v>44298</v>
      </c>
      <c r="C27" s="1" t="s">
        <v>3</v>
      </c>
      <c r="D27" s="4">
        <v>3500000</v>
      </c>
      <c r="E27" s="49">
        <v>0.26500000000000001</v>
      </c>
      <c r="F27" s="8" t="s">
        <v>18</v>
      </c>
      <c r="G27" s="1">
        <v>5</v>
      </c>
      <c r="I27" s="155">
        <f>INDEX('Options Granted'!$C$46:$I$46,MATCH('BoD Resolutions_Options'!A27,'Options Granted'!$C$49:$I$49,0))</f>
        <v>7500000</v>
      </c>
      <c r="J27" s="156">
        <f t="shared" si="0"/>
        <v>0.46666666666666667</v>
      </c>
      <c r="K27" s="155">
        <f>INDEX('Options Granted'!$C$47:$I$47,MATCH('BoD Resolutions_Options'!A27,'Options Granted'!$C$49:$I$49,0))</f>
        <v>1943185.6118824626</v>
      </c>
      <c r="L27" s="155">
        <f t="shared" si="1"/>
        <v>906819.95221181586</v>
      </c>
      <c r="O27" s="143"/>
    </row>
    <row r="28" spans="1:16" x14ac:dyDescent="0.3">
      <c r="A28" s="1">
        <v>3</v>
      </c>
      <c r="B28" s="8">
        <v>44298</v>
      </c>
      <c r="C28" s="1" t="s">
        <v>19</v>
      </c>
      <c r="D28" s="4">
        <v>1500000</v>
      </c>
      <c r="E28" s="49">
        <v>0.26500000000000001</v>
      </c>
      <c r="F28" s="8" t="s">
        <v>18</v>
      </c>
      <c r="G28" s="1">
        <v>5</v>
      </c>
      <c r="I28" s="155">
        <f>INDEX('Options Granted'!$C$46:$I$46,MATCH('BoD Resolutions_Options'!A28,'Options Granted'!$C$49:$I$49,0))</f>
        <v>7500000</v>
      </c>
      <c r="J28" s="156">
        <f t="shared" si="0"/>
        <v>0.2</v>
      </c>
      <c r="K28" s="155">
        <f>INDEX('Options Granted'!$C$47:$I$47,MATCH('BoD Resolutions_Options'!A28,'Options Granted'!$C$49:$I$49,0))</f>
        <v>1943185.6118824626</v>
      </c>
      <c r="L28" s="155">
        <f t="shared" si="1"/>
        <v>388637.12237649254</v>
      </c>
      <c r="N28" s="168"/>
    </row>
    <row r="29" spans="1:16" x14ac:dyDescent="0.3">
      <c r="A29" s="1">
        <v>3</v>
      </c>
      <c r="B29" s="8">
        <v>44298</v>
      </c>
      <c r="C29" s="1" t="s">
        <v>32</v>
      </c>
      <c r="D29" s="4">
        <v>100000</v>
      </c>
      <c r="E29" s="49">
        <v>0.26500000000000001</v>
      </c>
      <c r="F29" s="8" t="s">
        <v>18</v>
      </c>
      <c r="G29" s="1">
        <v>5</v>
      </c>
      <c r="I29" s="155">
        <f>INDEX('Options Granted'!$C$46:$I$46,MATCH('BoD Resolutions_Options'!A29,'Options Granted'!$C$49:$I$49,0))</f>
        <v>7500000</v>
      </c>
      <c r="J29" s="156">
        <f t="shared" si="0"/>
        <v>1.3333333333333334E-2</v>
      </c>
      <c r="K29" s="155">
        <f>INDEX('Options Granted'!$C$47:$I$47,MATCH('BoD Resolutions_Options'!A29,'Options Granted'!$C$49:$I$49,0))</f>
        <v>1943185.6118824626</v>
      </c>
      <c r="L29" s="155">
        <f t="shared" si="1"/>
        <v>25909.141491766171</v>
      </c>
      <c r="N29" s="168"/>
    </row>
    <row r="30" spans="1:16" x14ac:dyDescent="0.3">
      <c r="A30" s="1">
        <v>3</v>
      </c>
      <c r="B30" s="8">
        <v>44298</v>
      </c>
      <c r="C30" s="1" t="s">
        <v>7</v>
      </c>
      <c r="D30" s="4">
        <v>100000</v>
      </c>
      <c r="E30" s="49">
        <v>0.26500000000000001</v>
      </c>
      <c r="F30" s="8" t="s">
        <v>18</v>
      </c>
      <c r="G30" s="1">
        <v>5</v>
      </c>
      <c r="I30" s="155">
        <f>INDEX('Options Granted'!$C$46:$I$46,MATCH('BoD Resolutions_Options'!A30,'Options Granted'!$C$49:$I$49,0))</f>
        <v>7500000</v>
      </c>
      <c r="J30" s="156">
        <f t="shared" si="0"/>
        <v>1.3333333333333334E-2</v>
      </c>
      <c r="K30" s="155">
        <f>INDEX('Options Granted'!$C$47:$I$47,MATCH('BoD Resolutions_Options'!A30,'Options Granted'!$C$49:$I$49,0))</f>
        <v>1943185.6118824626</v>
      </c>
      <c r="L30" s="155">
        <f t="shared" si="1"/>
        <v>25909.141491766171</v>
      </c>
      <c r="N30" s="168"/>
    </row>
    <row r="31" spans="1:16" x14ac:dyDescent="0.3">
      <c r="A31" s="1">
        <v>3</v>
      </c>
      <c r="B31" s="8">
        <v>44298</v>
      </c>
      <c r="C31" s="1" t="s">
        <v>29</v>
      </c>
      <c r="D31" s="4">
        <v>100000</v>
      </c>
      <c r="E31" s="49">
        <v>0.26500000000000001</v>
      </c>
      <c r="F31" s="8" t="s">
        <v>18</v>
      </c>
      <c r="G31" s="1">
        <v>5</v>
      </c>
      <c r="I31" s="155">
        <f>INDEX('Options Granted'!$C$46:$I$46,MATCH('BoD Resolutions_Options'!A31,'Options Granted'!$C$49:$I$49,0))</f>
        <v>7500000</v>
      </c>
      <c r="J31" s="156">
        <f t="shared" si="0"/>
        <v>1.3333333333333334E-2</v>
      </c>
      <c r="K31" s="155">
        <f>INDEX('Options Granted'!$C$47:$I$47,MATCH('BoD Resolutions_Options'!A31,'Options Granted'!$C$49:$I$49,0))</f>
        <v>1943185.6118824626</v>
      </c>
      <c r="L31" s="155">
        <f t="shared" si="1"/>
        <v>25909.141491766171</v>
      </c>
      <c r="N31" s="168"/>
    </row>
    <row r="32" spans="1:16" x14ac:dyDescent="0.3">
      <c r="A32" s="1">
        <v>4</v>
      </c>
      <c r="B32" s="8">
        <v>44539</v>
      </c>
      <c r="C32" s="1" t="s">
        <v>19</v>
      </c>
      <c r="D32" s="4">
        <v>1875000</v>
      </c>
      <c r="E32" s="1">
        <v>0.12</v>
      </c>
      <c r="F32" s="1" t="s">
        <v>150</v>
      </c>
      <c r="G32" s="1">
        <v>5</v>
      </c>
      <c r="I32" s="155">
        <f>INDEX('Options Granted'!$C$46:$I$46,MATCH('BoD Resolutions_Options'!A32,'Options Granted'!$C$49:$I$49,0))</f>
        <v>9775000</v>
      </c>
      <c r="J32" s="156">
        <f t="shared" si="0"/>
        <v>0.1918158567774936</v>
      </c>
      <c r="K32" s="155">
        <f>INDEX('Options Granted'!$C$47:$I$47,MATCH('BoD Resolutions_Options'!A32,'Options Granted'!$C$49:$I$49,0))</f>
        <v>1140421.2725002607</v>
      </c>
      <c r="L32" s="155">
        <f t="shared" si="1"/>
        <v>218750.88347191701</v>
      </c>
      <c r="N32" s="168"/>
    </row>
    <row r="33" spans="1:14" x14ac:dyDescent="0.3">
      <c r="A33" s="1">
        <v>4</v>
      </c>
      <c r="B33" s="8">
        <v>44539</v>
      </c>
      <c r="C33" s="1" t="s">
        <v>9</v>
      </c>
      <c r="D33" s="4">
        <v>200000</v>
      </c>
      <c r="E33" s="1">
        <v>0.12</v>
      </c>
      <c r="F33" s="1" t="s">
        <v>150</v>
      </c>
      <c r="G33" s="1">
        <v>5</v>
      </c>
      <c r="I33" s="155">
        <f>INDEX('Options Granted'!$C$46:$I$46,MATCH('BoD Resolutions_Options'!A33,'Options Granted'!$C$49:$I$49,0))</f>
        <v>9775000</v>
      </c>
      <c r="J33" s="156">
        <f t="shared" si="0"/>
        <v>2.0460358056265986E-2</v>
      </c>
      <c r="K33" s="155">
        <f>INDEX('Options Granted'!$C$47:$I$47,MATCH('BoD Resolutions_Options'!A33,'Options Granted'!$C$49:$I$49,0))</f>
        <v>1140421.2725002607</v>
      </c>
      <c r="L33" s="155">
        <f t="shared" si="1"/>
        <v>23333.427570337819</v>
      </c>
      <c r="N33" s="168"/>
    </row>
    <row r="34" spans="1:14" x14ac:dyDescent="0.3">
      <c r="A34" s="1">
        <v>4</v>
      </c>
      <c r="B34" s="8">
        <v>44539</v>
      </c>
      <c r="C34" s="1" t="s">
        <v>25</v>
      </c>
      <c r="D34" s="4">
        <v>500000</v>
      </c>
      <c r="E34" s="1">
        <v>0.12</v>
      </c>
      <c r="F34" s="1" t="s">
        <v>150</v>
      </c>
      <c r="G34" s="1">
        <v>5</v>
      </c>
      <c r="I34" s="155">
        <f>INDEX('Options Granted'!$C$46:$I$46,MATCH('BoD Resolutions_Options'!A34,'Options Granted'!$C$49:$I$49,0))</f>
        <v>9775000</v>
      </c>
      <c r="J34" s="156">
        <f t="shared" si="0"/>
        <v>5.1150895140664961E-2</v>
      </c>
      <c r="K34" s="155">
        <f>INDEX('Options Granted'!$C$47:$I$47,MATCH('BoD Resolutions_Options'!A34,'Options Granted'!$C$49:$I$49,0))</f>
        <v>1140421.2725002607</v>
      </c>
      <c r="L34" s="155">
        <f t="shared" si="1"/>
        <v>58333.568925844535</v>
      </c>
      <c r="N34" s="168"/>
    </row>
    <row r="35" spans="1:14" x14ac:dyDescent="0.3">
      <c r="A35" s="1">
        <v>4</v>
      </c>
      <c r="B35" s="8">
        <v>44539</v>
      </c>
      <c r="C35" s="1" t="s">
        <v>3</v>
      </c>
      <c r="D35" s="4">
        <v>6000000</v>
      </c>
      <c r="E35" s="1">
        <v>0.12</v>
      </c>
      <c r="F35" s="1" t="s">
        <v>150</v>
      </c>
      <c r="G35" s="1">
        <v>5</v>
      </c>
      <c r="I35" s="155">
        <f>INDEX('Options Granted'!$C$46:$I$46,MATCH('BoD Resolutions_Options'!A35,'Options Granted'!$C$49:$I$49,0))</f>
        <v>9775000</v>
      </c>
      <c r="J35" s="156">
        <f t="shared" si="0"/>
        <v>0.61381074168797956</v>
      </c>
      <c r="K35" s="155">
        <f>INDEX('Options Granted'!$C$47:$I$47,MATCH('BoD Resolutions_Options'!A35,'Options Granted'!$C$49:$I$49,0))</f>
        <v>1140421.2725002607</v>
      </c>
      <c r="L35" s="155">
        <f t="shared" si="1"/>
        <v>700002.82711013453</v>
      </c>
      <c r="N35" s="168"/>
    </row>
    <row r="36" spans="1:14" x14ac:dyDescent="0.3">
      <c r="A36" s="1">
        <v>4</v>
      </c>
      <c r="B36" s="8">
        <v>44539</v>
      </c>
      <c r="C36" s="1" t="s">
        <v>4</v>
      </c>
      <c r="D36" s="4">
        <v>400000</v>
      </c>
      <c r="E36" s="1">
        <v>0.12</v>
      </c>
      <c r="F36" s="1" t="s">
        <v>150</v>
      </c>
      <c r="G36" s="1">
        <v>5</v>
      </c>
      <c r="I36" s="155">
        <f>INDEX('Options Granted'!$C$46:$I$46,MATCH('BoD Resolutions_Options'!A36,'Options Granted'!$C$49:$I$49,0))</f>
        <v>9775000</v>
      </c>
      <c r="J36" s="156">
        <f t="shared" si="0"/>
        <v>4.0920716112531973E-2</v>
      </c>
      <c r="K36" s="155">
        <f>INDEX('Options Granted'!$C$47:$I$47,MATCH('BoD Resolutions_Options'!A36,'Options Granted'!$C$49:$I$49,0))</f>
        <v>1140421.2725002607</v>
      </c>
      <c r="L36" s="155">
        <f t="shared" si="1"/>
        <v>46666.855140675638</v>
      </c>
      <c r="N36" s="168"/>
    </row>
    <row r="37" spans="1:14" x14ac:dyDescent="0.3">
      <c r="A37" s="1">
        <v>4</v>
      </c>
      <c r="B37" s="8">
        <v>44539</v>
      </c>
      <c r="C37" s="1" t="s">
        <v>21</v>
      </c>
      <c r="D37" s="4">
        <v>800000</v>
      </c>
      <c r="E37" s="1">
        <v>0.12</v>
      </c>
      <c r="F37" s="1" t="s">
        <v>150</v>
      </c>
      <c r="G37" s="1">
        <v>5</v>
      </c>
      <c r="I37" s="155">
        <f>INDEX('Options Granted'!$C$46:$I$46,MATCH('BoD Resolutions_Options'!A37,'Options Granted'!$C$49:$I$49,0))</f>
        <v>9775000</v>
      </c>
      <c r="J37" s="156">
        <f t="shared" si="0"/>
        <v>8.1841432225063945E-2</v>
      </c>
      <c r="K37" s="155">
        <f>INDEX('Options Granted'!$C$47:$I$47,MATCH('BoD Resolutions_Options'!A37,'Options Granted'!$C$49:$I$49,0))</f>
        <v>1140421.2725002607</v>
      </c>
      <c r="L37" s="155">
        <f t="shared" si="1"/>
        <v>93333.710281351276</v>
      </c>
      <c r="N37" s="168"/>
    </row>
    <row r="38" spans="1:14" x14ac:dyDescent="0.3">
      <c r="A38" s="1">
        <v>6</v>
      </c>
      <c r="B38" s="8">
        <v>44539</v>
      </c>
      <c r="C38" s="8" t="s">
        <v>27</v>
      </c>
      <c r="D38" s="4">
        <v>200000</v>
      </c>
      <c r="E38" s="1">
        <v>0.12</v>
      </c>
      <c r="F38" s="1" t="s">
        <v>150</v>
      </c>
      <c r="G38" s="1">
        <v>1</v>
      </c>
      <c r="I38" s="155">
        <f>INDEX('Options Granted'!$C$46:$I$46,MATCH('BoD Resolutions_Options'!A38,'Options Granted'!$C$49:$I$49,0))</f>
        <v>200000</v>
      </c>
      <c r="J38" s="156">
        <f t="shared" si="0"/>
        <v>1</v>
      </c>
      <c r="K38" s="155">
        <f>INDEX('Options Granted'!$C$47:$I$47,MATCH('BoD Resolutions_Options'!A38,'Options Granted'!$C$49:$I$49,0))</f>
        <v>17254.524686407141</v>
      </c>
      <c r="L38" s="155">
        <f t="shared" si="1"/>
        <v>17254.524686407141</v>
      </c>
      <c r="N38" s="168"/>
    </row>
    <row r="39" spans="1:14" x14ac:dyDescent="0.3">
      <c r="A39" s="1">
        <v>5</v>
      </c>
      <c r="B39" s="8">
        <v>44539</v>
      </c>
      <c r="C39" s="1" t="s">
        <v>7</v>
      </c>
      <c r="D39" s="4">
        <v>200000</v>
      </c>
      <c r="E39" s="1">
        <v>0.12</v>
      </c>
      <c r="F39" s="1" t="s">
        <v>150</v>
      </c>
      <c r="G39" s="1">
        <v>2</v>
      </c>
      <c r="I39" s="155">
        <f>INDEX('Options Granted'!$C$46:$I$46,MATCH('BoD Resolutions_Options'!A39,'Options Granted'!$C$49:$I$49,0))</f>
        <v>2300000</v>
      </c>
      <c r="J39" s="156">
        <f t="shared" si="0"/>
        <v>8.6956521739130432E-2</v>
      </c>
      <c r="K39" s="155">
        <f>INDEX('Options Granted'!$C$47:$I$47,MATCH('BoD Resolutions_Options'!A39,'Options Granted'!$C$49:$I$49,0))</f>
        <v>240882.39133398412</v>
      </c>
      <c r="L39" s="155">
        <f t="shared" si="1"/>
        <v>20946.294898607313</v>
      </c>
      <c r="N39" s="168"/>
    </row>
    <row r="40" spans="1:14" x14ac:dyDescent="0.3">
      <c r="A40" s="1">
        <v>5</v>
      </c>
      <c r="B40" s="8">
        <v>44539</v>
      </c>
      <c r="C40" s="1" t="s">
        <v>32</v>
      </c>
      <c r="D40" s="4">
        <v>100000</v>
      </c>
      <c r="E40" s="1">
        <v>0.12</v>
      </c>
      <c r="F40" s="1" t="s">
        <v>150</v>
      </c>
      <c r="G40" s="1">
        <v>2</v>
      </c>
      <c r="I40" s="155">
        <f>INDEX('Options Granted'!$C$46:$I$46,MATCH('BoD Resolutions_Options'!A40,'Options Granted'!$C$49:$I$49,0))</f>
        <v>2300000</v>
      </c>
      <c r="J40" s="156">
        <f t="shared" si="0"/>
        <v>4.3478260869565216E-2</v>
      </c>
      <c r="K40" s="155">
        <f>INDEX('Options Granted'!$C$47:$I$47,MATCH('BoD Resolutions_Options'!A40,'Options Granted'!$C$49:$I$49,0))</f>
        <v>240882.39133398412</v>
      </c>
      <c r="L40" s="155">
        <f t="shared" si="1"/>
        <v>10473.147449303657</v>
      </c>
      <c r="N40" s="168"/>
    </row>
    <row r="41" spans="1:14" x14ac:dyDescent="0.3">
      <c r="A41" s="1">
        <v>5</v>
      </c>
      <c r="B41" s="8">
        <v>44539</v>
      </c>
      <c r="C41" s="1" t="s">
        <v>6</v>
      </c>
      <c r="D41" s="4">
        <v>100000</v>
      </c>
      <c r="E41" s="1">
        <v>0.12</v>
      </c>
      <c r="F41" s="1" t="s">
        <v>150</v>
      </c>
      <c r="G41" s="1">
        <v>2</v>
      </c>
      <c r="I41" s="155">
        <f>INDEX('Options Granted'!$C$46:$I$46,MATCH('BoD Resolutions_Options'!A41,'Options Granted'!$C$49:$I$49,0))</f>
        <v>2300000</v>
      </c>
      <c r="J41" s="156">
        <f t="shared" si="0"/>
        <v>4.3478260869565216E-2</v>
      </c>
      <c r="K41" s="155">
        <f>INDEX('Options Granted'!$C$47:$I$47,MATCH('BoD Resolutions_Options'!A41,'Options Granted'!$C$49:$I$49,0))</f>
        <v>240882.39133398412</v>
      </c>
      <c r="L41" s="155">
        <f t="shared" si="1"/>
        <v>10473.147449303657</v>
      </c>
      <c r="N41" s="168"/>
    </row>
    <row r="42" spans="1:14" x14ac:dyDescent="0.3">
      <c r="A42" s="1">
        <v>5</v>
      </c>
      <c r="B42" s="8">
        <v>44539</v>
      </c>
      <c r="C42" s="1" t="s">
        <v>26</v>
      </c>
      <c r="D42" s="4">
        <v>300000</v>
      </c>
      <c r="E42" s="1">
        <v>0.12</v>
      </c>
      <c r="F42" s="1" t="s">
        <v>150</v>
      </c>
      <c r="G42" s="1">
        <v>2</v>
      </c>
      <c r="I42" s="155">
        <f>INDEX('Options Granted'!$C$46:$I$46,MATCH('BoD Resolutions_Options'!A42,'Options Granted'!$C$49:$I$49,0))</f>
        <v>2300000</v>
      </c>
      <c r="J42" s="156">
        <f t="shared" si="0"/>
        <v>0.13043478260869565</v>
      </c>
      <c r="K42" s="155">
        <f>INDEX('Options Granted'!$C$47:$I$47,MATCH('BoD Resolutions_Options'!A42,'Options Granted'!$C$49:$I$49,0))</f>
        <v>240882.39133398412</v>
      </c>
      <c r="L42" s="155">
        <f t="shared" si="1"/>
        <v>31419.442347910972</v>
      </c>
      <c r="N42" s="168"/>
    </row>
    <row r="43" spans="1:14" x14ac:dyDescent="0.3">
      <c r="A43" s="1">
        <v>5</v>
      </c>
      <c r="B43" s="8">
        <v>44539</v>
      </c>
      <c r="C43" s="1" t="s">
        <v>24</v>
      </c>
      <c r="D43" s="4">
        <v>200000</v>
      </c>
      <c r="E43" s="1">
        <v>0.12</v>
      </c>
      <c r="F43" s="1" t="s">
        <v>150</v>
      </c>
      <c r="G43" s="1">
        <v>2</v>
      </c>
      <c r="I43" s="155">
        <f>INDEX('Options Granted'!$C$46:$I$46,MATCH('BoD Resolutions_Options'!A43,'Options Granted'!$C$49:$I$49,0))</f>
        <v>2300000</v>
      </c>
      <c r="J43" s="156">
        <f t="shared" si="0"/>
        <v>8.6956521739130432E-2</v>
      </c>
      <c r="K43" s="155">
        <f>INDEX('Options Granted'!$C$47:$I$47,MATCH('BoD Resolutions_Options'!A43,'Options Granted'!$C$49:$I$49,0))</f>
        <v>240882.39133398412</v>
      </c>
      <c r="L43" s="155">
        <f t="shared" si="1"/>
        <v>20946.294898607313</v>
      </c>
      <c r="N43" s="168"/>
    </row>
    <row r="44" spans="1:14" x14ac:dyDescent="0.3">
      <c r="A44" s="1">
        <v>5</v>
      </c>
      <c r="B44" s="8">
        <v>44539</v>
      </c>
      <c r="C44" s="1" t="s">
        <v>29</v>
      </c>
      <c r="D44" s="4">
        <v>100000</v>
      </c>
      <c r="E44" s="1">
        <v>0.12</v>
      </c>
      <c r="F44" s="1" t="s">
        <v>150</v>
      </c>
      <c r="G44" s="1">
        <v>2</v>
      </c>
      <c r="I44" s="155">
        <f>INDEX('Options Granted'!$C$46:$I$46,MATCH('BoD Resolutions_Options'!A44,'Options Granted'!$C$49:$I$49,0))</f>
        <v>2300000</v>
      </c>
      <c r="J44" s="156">
        <f t="shared" si="0"/>
        <v>4.3478260869565216E-2</v>
      </c>
      <c r="K44" s="155">
        <f>INDEX('Options Granted'!$C$47:$I$47,MATCH('BoD Resolutions_Options'!A44,'Options Granted'!$C$49:$I$49,0))</f>
        <v>240882.39133398412</v>
      </c>
      <c r="L44" s="155">
        <f t="shared" si="1"/>
        <v>10473.147449303657</v>
      </c>
      <c r="N44" s="168"/>
    </row>
    <row r="45" spans="1:14" x14ac:dyDescent="0.3">
      <c r="A45" s="1">
        <v>5</v>
      </c>
      <c r="B45" s="8">
        <v>44539</v>
      </c>
      <c r="C45" s="1" t="s">
        <v>30</v>
      </c>
      <c r="D45" s="4">
        <v>200000</v>
      </c>
      <c r="E45" s="1">
        <v>0.12</v>
      </c>
      <c r="F45" s="1" t="s">
        <v>150</v>
      </c>
      <c r="G45" s="1">
        <v>2</v>
      </c>
      <c r="I45" s="155">
        <f>INDEX('Options Granted'!$C$46:$I$46,MATCH('BoD Resolutions_Options'!A45,'Options Granted'!$C$49:$I$49,0))</f>
        <v>2300000</v>
      </c>
      <c r="J45" s="156">
        <f t="shared" si="0"/>
        <v>8.6956521739130432E-2</v>
      </c>
      <c r="K45" s="155">
        <f>INDEX('Options Granted'!$C$47:$I$47,MATCH('BoD Resolutions_Options'!A45,'Options Granted'!$C$49:$I$49,0))</f>
        <v>240882.39133398412</v>
      </c>
      <c r="L45" s="155">
        <f t="shared" si="1"/>
        <v>20946.294898607313</v>
      </c>
      <c r="N45" s="168"/>
    </row>
    <row r="46" spans="1:14" x14ac:dyDescent="0.3">
      <c r="A46" s="1">
        <v>5</v>
      </c>
      <c r="B46" s="8">
        <v>44539</v>
      </c>
      <c r="C46" s="1" t="s">
        <v>28</v>
      </c>
      <c r="D46" s="4">
        <v>300000</v>
      </c>
      <c r="E46" s="1">
        <v>0.12</v>
      </c>
      <c r="F46" s="1" t="s">
        <v>150</v>
      </c>
      <c r="G46" s="1">
        <v>2</v>
      </c>
      <c r="I46" s="155">
        <f>INDEX('Options Granted'!$C$46:$I$46,MATCH('BoD Resolutions_Options'!A46,'Options Granted'!$C$49:$I$49,0))</f>
        <v>2300000</v>
      </c>
      <c r="J46" s="156">
        <f t="shared" si="0"/>
        <v>0.13043478260869565</v>
      </c>
      <c r="K46" s="155">
        <f>INDEX('Options Granted'!$C$47:$I$47,MATCH('BoD Resolutions_Options'!A46,'Options Granted'!$C$49:$I$49,0))</f>
        <v>240882.39133398412</v>
      </c>
      <c r="L46" s="155">
        <f t="shared" si="1"/>
        <v>31419.442347910972</v>
      </c>
      <c r="N46" s="168"/>
    </row>
    <row r="47" spans="1:14" x14ac:dyDescent="0.3">
      <c r="A47" s="1">
        <v>5</v>
      </c>
      <c r="B47" s="8">
        <v>44539</v>
      </c>
      <c r="C47" s="1" t="s">
        <v>31</v>
      </c>
      <c r="D47" s="4">
        <v>200000</v>
      </c>
      <c r="E47" s="1">
        <v>0.12</v>
      </c>
      <c r="F47" s="1" t="s">
        <v>150</v>
      </c>
      <c r="G47" s="1">
        <v>2</v>
      </c>
      <c r="I47" s="155">
        <f>INDEX('Options Granted'!$C$46:$I$46,MATCH('BoD Resolutions_Options'!A47,'Options Granted'!$C$49:$I$49,0))</f>
        <v>2300000</v>
      </c>
      <c r="J47" s="156">
        <f t="shared" si="0"/>
        <v>8.6956521739130432E-2</v>
      </c>
      <c r="K47" s="155">
        <f>INDEX('Options Granted'!$C$47:$I$47,MATCH('BoD Resolutions_Options'!A47,'Options Granted'!$C$49:$I$49,0))</f>
        <v>240882.39133398412</v>
      </c>
      <c r="L47" s="155">
        <f t="shared" si="1"/>
        <v>20946.294898607313</v>
      </c>
      <c r="N47" s="168"/>
    </row>
    <row r="48" spans="1:14" x14ac:dyDescent="0.3">
      <c r="A48" s="1">
        <v>5</v>
      </c>
      <c r="B48" s="8">
        <v>44539</v>
      </c>
      <c r="C48" s="8" t="s">
        <v>8</v>
      </c>
      <c r="D48" s="4">
        <v>100000</v>
      </c>
      <c r="E48" s="1">
        <v>0.12</v>
      </c>
      <c r="F48" s="1" t="s">
        <v>150</v>
      </c>
      <c r="G48" s="1">
        <v>2</v>
      </c>
      <c r="I48" s="155">
        <f>INDEX('Options Granted'!$C$46:$I$46,MATCH('BoD Resolutions_Options'!A48,'Options Granted'!$C$49:$I$49,0))</f>
        <v>2300000</v>
      </c>
      <c r="J48" s="156">
        <f t="shared" si="0"/>
        <v>4.3478260869565216E-2</v>
      </c>
      <c r="K48" s="155">
        <f>INDEX('Options Granted'!$C$47:$I$47,MATCH('BoD Resolutions_Options'!A48,'Options Granted'!$C$49:$I$49,0))</f>
        <v>240882.39133398412</v>
      </c>
      <c r="L48" s="155">
        <f t="shared" si="1"/>
        <v>10473.147449303657</v>
      </c>
    </row>
    <row r="49" spans="1:12" x14ac:dyDescent="0.3">
      <c r="A49" s="1">
        <v>5</v>
      </c>
      <c r="B49" s="8">
        <v>44539</v>
      </c>
      <c r="C49" s="1" t="s">
        <v>20</v>
      </c>
      <c r="D49" s="4">
        <v>500000</v>
      </c>
      <c r="E49" s="1">
        <v>0.12</v>
      </c>
      <c r="F49" s="1" t="s">
        <v>150</v>
      </c>
      <c r="G49" s="1">
        <v>2</v>
      </c>
      <c r="I49" s="155">
        <f>INDEX('Options Granted'!$C$46:$I$46,MATCH('BoD Resolutions_Options'!A49,'Options Granted'!$C$49:$I$49,0))</f>
        <v>2300000</v>
      </c>
      <c r="J49" s="156">
        <f t="shared" ref="J49" si="2">$D49/I49</f>
        <v>0.21739130434782608</v>
      </c>
      <c r="K49" s="155">
        <f>INDEX('Options Granted'!$C$47:$I$47,MATCH('BoD Resolutions_Options'!A49,'Options Granted'!$C$49:$I$49,0))</f>
        <v>240882.39133398412</v>
      </c>
      <c r="L49" s="155">
        <f t="shared" ref="L49" si="3">J49*K49</f>
        <v>52365.737246518285</v>
      </c>
    </row>
    <row r="50" spans="1:12" x14ac:dyDescent="0.3">
      <c r="A50" s="1">
        <v>0</v>
      </c>
      <c r="B50" s="8">
        <v>44202</v>
      </c>
      <c r="C50" s="1" t="s">
        <v>19</v>
      </c>
      <c r="D50" s="4">
        <v>800000</v>
      </c>
      <c r="E50" s="1">
        <v>0.23</v>
      </c>
      <c r="F50" s="8" t="s">
        <v>18</v>
      </c>
      <c r="G50" s="1">
        <v>5</v>
      </c>
      <c r="I50" s="155">
        <f>INDEX('Options Granted'!$C$46:$I$46,MATCH('BoD Resolutions_Options'!A50,'Options Granted'!$C$49:$I$49,0))</f>
        <v>4400000</v>
      </c>
      <c r="J50" s="156">
        <f t="shared" ref="J50" si="4">$D50/I50</f>
        <v>0.18181818181818182</v>
      </c>
      <c r="K50" s="155">
        <f>INDEX('Options Granted'!$C$47:$I$47,MATCH('BoD Resolutions_Options'!A50,'Options Granted'!$C$49:$I$49,0))</f>
        <v>985920.90088265203</v>
      </c>
      <c r="L50" s="155">
        <f t="shared" ref="L50" si="5">J50*K50</f>
        <v>179258.34561502765</v>
      </c>
    </row>
    <row r="51" spans="1:12" x14ac:dyDescent="0.3">
      <c r="A51" s="1">
        <v>0</v>
      </c>
      <c r="B51" s="8">
        <v>44202</v>
      </c>
      <c r="C51" s="1" t="s">
        <v>4</v>
      </c>
      <c r="D51" s="4">
        <v>200000</v>
      </c>
      <c r="E51" s="1">
        <v>0.23</v>
      </c>
      <c r="F51" s="8" t="s">
        <v>18</v>
      </c>
      <c r="G51" s="1">
        <v>5</v>
      </c>
      <c r="I51" s="155">
        <f>INDEX('Options Granted'!$C$46:$I$46,MATCH('BoD Resolutions_Options'!A51,'Options Granted'!$C$49:$I$49,0))</f>
        <v>4400000</v>
      </c>
      <c r="J51" s="156">
        <f t="shared" ref="J51:J60" si="6">$D51/I51</f>
        <v>4.5454545454545456E-2</v>
      </c>
      <c r="K51" s="155">
        <f>INDEX('Options Granted'!$C$47:$I$47,MATCH('BoD Resolutions_Options'!A51,'Options Granted'!$C$49:$I$49,0))</f>
        <v>985920.90088265203</v>
      </c>
      <c r="L51" s="155">
        <f t="shared" ref="L51:L60" si="7">J51*K51</f>
        <v>44814.586403756912</v>
      </c>
    </row>
    <row r="52" spans="1:12" x14ac:dyDescent="0.3">
      <c r="A52" s="1">
        <v>0</v>
      </c>
      <c r="B52" s="8">
        <v>44202</v>
      </c>
      <c r="C52" s="1" t="s">
        <v>22</v>
      </c>
      <c r="D52" s="4">
        <v>200000</v>
      </c>
      <c r="E52" s="1">
        <v>0.23</v>
      </c>
      <c r="F52" s="8" t="s">
        <v>18</v>
      </c>
      <c r="G52" s="1">
        <v>5</v>
      </c>
      <c r="I52" s="155">
        <f>INDEX('Options Granted'!$C$46:$I$46,MATCH('BoD Resolutions_Options'!A52,'Options Granted'!$C$49:$I$49,0))</f>
        <v>4400000</v>
      </c>
      <c r="J52" s="156">
        <f t="shared" si="6"/>
        <v>4.5454545454545456E-2</v>
      </c>
      <c r="K52" s="155">
        <f>INDEX('Options Granted'!$C$47:$I$47,MATCH('BoD Resolutions_Options'!A52,'Options Granted'!$C$49:$I$49,0))</f>
        <v>985920.90088265203</v>
      </c>
      <c r="L52" s="155">
        <f t="shared" si="7"/>
        <v>44814.586403756912</v>
      </c>
    </row>
    <row r="53" spans="1:12" x14ac:dyDescent="0.3">
      <c r="A53" s="1">
        <v>0</v>
      </c>
      <c r="B53" s="8">
        <v>44202</v>
      </c>
      <c r="C53" s="1" t="s">
        <v>3</v>
      </c>
      <c r="D53" s="4">
        <v>1800000</v>
      </c>
      <c r="E53" s="1">
        <v>0.23</v>
      </c>
      <c r="F53" s="8" t="s">
        <v>18</v>
      </c>
      <c r="G53" s="1">
        <v>5</v>
      </c>
      <c r="I53" s="155">
        <f>INDEX('Options Granted'!$C$46:$I$46,MATCH('BoD Resolutions_Options'!A53,'Options Granted'!$C$49:$I$49,0))</f>
        <v>4400000</v>
      </c>
      <c r="J53" s="156">
        <f t="shared" si="6"/>
        <v>0.40909090909090912</v>
      </c>
      <c r="K53" s="155">
        <f>INDEX('Options Granted'!$C$47:$I$47,MATCH('BoD Resolutions_Options'!A53,'Options Granted'!$C$49:$I$49,0))</f>
        <v>985920.90088265203</v>
      </c>
      <c r="L53" s="155">
        <f t="shared" si="7"/>
        <v>403331.27763381222</v>
      </c>
    </row>
    <row r="54" spans="1:12" x14ac:dyDescent="0.3">
      <c r="A54" s="1">
        <v>0</v>
      </c>
      <c r="B54" s="8">
        <v>44202</v>
      </c>
      <c r="C54" s="1" t="s">
        <v>9</v>
      </c>
      <c r="D54" s="4">
        <v>200000</v>
      </c>
      <c r="E54" s="1">
        <v>0.23</v>
      </c>
      <c r="F54" s="8" t="s">
        <v>18</v>
      </c>
      <c r="G54" s="1">
        <v>5</v>
      </c>
      <c r="I54" s="155">
        <f>INDEX('Options Granted'!$C$46:$I$46,MATCH('BoD Resolutions_Options'!A54,'Options Granted'!$C$49:$I$49,0))</f>
        <v>4400000</v>
      </c>
      <c r="J54" s="156">
        <f t="shared" si="6"/>
        <v>4.5454545454545456E-2</v>
      </c>
      <c r="K54" s="155">
        <f>INDEX('Options Granted'!$C$47:$I$47,MATCH('BoD Resolutions_Options'!A54,'Options Granted'!$C$49:$I$49,0))</f>
        <v>985920.90088265203</v>
      </c>
      <c r="L54" s="155">
        <f t="shared" si="7"/>
        <v>44814.586403756912</v>
      </c>
    </row>
    <row r="55" spans="1:12" x14ac:dyDescent="0.3">
      <c r="A55" s="1">
        <v>0</v>
      </c>
      <c r="B55" s="8">
        <v>44202</v>
      </c>
      <c r="C55" s="1" t="s">
        <v>29</v>
      </c>
      <c r="D55" s="4">
        <v>100000</v>
      </c>
      <c r="E55" s="1">
        <v>0.23</v>
      </c>
      <c r="F55" s="8" t="s">
        <v>18</v>
      </c>
      <c r="G55" s="1">
        <v>5</v>
      </c>
      <c r="I55" s="155">
        <f>INDEX('Options Granted'!$C$46:$I$46,MATCH('BoD Resolutions_Options'!A55,'Options Granted'!$C$49:$I$49,0))</f>
        <v>4400000</v>
      </c>
      <c r="J55" s="156">
        <f t="shared" si="6"/>
        <v>2.2727272727272728E-2</v>
      </c>
      <c r="K55" s="155">
        <f>INDEX('Options Granted'!$C$47:$I$47,MATCH('BoD Resolutions_Options'!A55,'Options Granted'!$C$49:$I$49,0))</f>
        <v>985920.90088265203</v>
      </c>
      <c r="L55" s="155">
        <f t="shared" si="7"/>
        <v>22407.293201878456</v>
      </c>
    </row>
    <row r="56" spans="1:12" x14ac:dyDescent="0.3">
      <c r="A56" s="1">
        <v>0</v>
      </c>
      <c r="B56" s="8">
        <v>44202</v>
      </c>
      <c r="C56" s="1" t="s">
        <v>6</v>
      </c>
      <c r="D56" s="4">
        <v>100000</v>
      </c>
      <c r="E56" s="1">
        <v>0.23</v>
      </c>
      <c r="F56" s="8" t="s">
        <v>18</v>
      </c>
      <c r="G56" s="1">
        <v>5</v>
      </c>
      <c r="I56" s="155">
        <f>INDEX('Options Granted'!$C$46:$I$46,MATCH('BoD Resolutions_Options'!A56,'Options Granted'!$C$49:$I$49,0))</f>
        <v>4400000</v>
      </c>
      <c r="J56" s="156">
        <f t="shared" si="6"/>
        <v>2.2727272727272728E-2</v>
      </c>
      <c r="K56" s="155">
        <f>INDEX('Options Granted'!$C$47:$I$47,MATCH('BoD Resolutions_Options'!A56,'Options Granted'!$C$49:$I$49,0))</f>
        <v>985920.90088265203</v>
      </c>
      <c r="L56" s="155">
        <f t="shared" si="7"/>
        <v>22407.293201878456</v>
      </c>
    </row>
    <row r="57" spans="1:12" x14ac:dyDescent="0.3">
      <c r="A57" s="1">
        <v>0</v>
      </c>
      <c r="B57" s="8">
        <v>44202</v>
      </c>
      <c r="C57" s="1" t="s">
        <v>20</v>
      </c>
      <c r="D57" s="4">
        <v>400000</v>
      </c>
      <c r="E57" s="1">
        <v>0.23</v>
      </c>
      <c r="F57" s="8" t="s">
        <v>18</v>
      </c>
      <c r="G57" s="1">
        <v>5</v>
      </c>
      <c r="I57" s="155">
        <f>INDEX('Options Granted'!$C$46:$I$46,MATCH('BoD Resolutions_Options'!A57,'Options Granted'!$C$49:$I$49,0))</f>
        <v>4400000</v>
      </c>
      <c r="J57" s="156">
        <f t="shared" si="6"/>
        <v>9.0909090909090912E-2</v>
      </c>
      <c r="K57" s="155">
        <f>INDEX('Options Granted'!$C$47:$I$47,MATCH('BoD Resolutions_Options'!A57,'Options Granted'!$C$49:$I$49,0))</f>
        <v>985920.90088265203</v>
      </c>
      <c r="L57" s="155">
        <f t="shared" si="7"/>
        <v>89629.172807513823</v>
      </c>
    </row>
    <row r="58" spans="1:12" x14ac:dyDescent="0.3">
      <c r="A58" s="1">
        <v>0</v>
      </c>
      <c r="B58" s="8">
        <v>44202</v>
      </c>
      <c r="C58" s="1" t="s">
        <v>7</v>
      </c>
      <c r="D58" s="4">
        <v>100000</v>
      </c>
      <c r="E58" s="1">
        <v>0.23</v>
      </c>
      <c r="F58" s="8" t="s">
        <v>18</v>
      </c>
      <c r="G58" s="1">
        <v>5</v>
      </c>
      <c r="I58" s="155">
        <f>INDEX('Options Granted'!$C$46:$I$46,MATCH('BoD Resolutions_Options'!A58,'Options Granted'!$C$49:$I$49,0))</f>
        <v>4400000</v>
      </c>
      <c r="J58" s="156">
        <f t="shared" si="6"/>
        <v>2.2727272727272728E-2</v>
      </c>
      <c r="K58" s="155">
        <f>INDEX('Options Granted'!$C$47:$I$47,MATCH('BoD Resolutions_Options'!A58,'Options Granted'!$C$49:$I$49,0))</f>
        <v>985920.90088265203</v>
      </c>
      <c r="L58" s="155">
        <f t="shared" si="7"/>
        <v>22407.293201878456</v>
      </c>
    </row>
    <row r="59" spans="1:12" x14ac:dyDescent="0.3">
      <c r="A59" s="1">
        <v>0</v>
      </c>
      <c r="B59" s="8">
        <v>44202</v>
      </c>
      <c r="C59" s="1" t="s">
        <v>8</v>
      </c>
      <c r="D59" s="4">
        <v>100000</v>
      </c>
      <c r="E59" s="1">
        <v>0.23</v>
      </c>
      <c r="F59" s="8" t="s">
        <v>18</v>
      </c>
      <c r="G59" s="1">
        <v>5</v>
      </c>
      <c r="I59" s="155">
        <f>INDEX('Options Granted'!$C$46:$I$46,MATCH('BoD Resolutions_Options'!A59,'Options Granted'!$C$49:$I$49,0))</f>
        <v>4400000</v>
      </c>
      <c r="J59" s="156">
        <f t="shared" si="6"/>
        <v>2.2727272727272728E-2</v>
      </c>
      <c r="K59" s="155">
        <f>INDEX('Options Granted'!$C$47:$I$47,MATCH('BoD Resolutions_Options'!A59,'Options Granted'!$C$49:$I$49,0))</f>
        <v>985920.90088265203</v>
      </c>
      <c r="L59" s="155">
        <f t="shared" si="7"/>
        <v>22407.293201878456</v>
      </c>
    </row>
    <row r="60" spans="1:12" x14ac:dyDescent="0.3">
      <c r="A60" s="157">
        <v>0</v>
      </c>
      <c r="B60" s="11">
        <v>44202</v>
      </c>
      <c r="C60" s="157" t="s">
        <v>21</v>
      </c>
      <c r="D60" s="12">
        <v>400000</v>
      </c>
      <c r="E60" s="157">
        <v>0.23</v>
      </c>
      <c r="F60" s="11" t="s">
        <v>18</v>
      </c>
      <c r="G60" s="157">
        <v>5</v>
      </c>
      <c r="I60" s="166">
        <f>INDEX('Options Granted'!$C$46:$I$46,MATCH('BoD Resolutions_Options'!A60,'Options Granted'!$C$49:$I$49,0))</f>
        <v>4400000</v>
      </c>
      <c r="J60" s="167">
        <f t="shared" si="6"/>
        <v>9.0909090909090912E-2</v>
      </c>
      <c r="K60" s="166">
        <f>INDEX('Options Granted'!$C$47:$I$47,MATCH('BoD Resolutions_Options'!A60,'Options Granted'!$C$49:$I$49,0))</f>
        <v>985920.90088265203</v>
      </c>
      <c r="L60" s="166">
        <f t="shared" si="7"/>
        <v>89629.172807513823</v>
      </c>
    </row>
    <row r="61" spans="1:12" x14ac:dyDescent="0.3">
      <c r="D61" s="158">
        <f>SUM(D4:D60)</f>
        <v>30425000</v>
      </c>
      <c r="F61" s="6" t="s">
        <v>122</v>
      </c>
      <c r="G61" s="159">
        <f>SUMPRODUCT(D4:D60,E4:E60)/D61</f>
        <v>0.20862777321281842</v>
      </c>
    </row>
    <row r="62" spans="1:12" x14ac:dyDescent="0.3">
      <c r="D62" s="136">
        <f>SUM('Options Granted'!C46:I46)</f>
        <v>30425000</v>
      </c>
    </row>
    <row r="63" spans="1:12" x14ac:dyDescent="0.3">
      <c r="D63" s="4">
        <f>D61-D62</f>
        <v>0</v>
      </c>
    </row>
    <row r="64" spans="1:12" x14ac:dyDescent="0.3">
      <c r="B64" s="6" t="s">
        <v>163</v>
      </c>
    </row>
    <row r="65" spans="2:5" x14ac:dyDescent="0.3">
      <c r="B65" s="160" t="s">
        <v>153</v>
      </c>
      <c r="C65" s="157"/>
      <c r="D65" s="160" t="s">
        <v>154</v>
      </c>
      <c r="E65" s="160" t="s">
        <v>111</v>
      </c>
    </row>
    <row r="66" spans="2:5" x14ac:dyDescent="0.3">
      <c r="B66" s="1" t="s">
        <v>19</v>
      </c>
      <c r="D66" s="143">
        <f>SUMIFS($L$4:$L$60,$C$4:$C$60,$B66)</f>
        <v>1001664.0461378579</v>
      </c>
      <c r="E66" s="143">
        <f>SUMIFS($D$4:$D$60,$C$4:$C$60,$B66)</f>
        <v>4875000</v>
      </c>
    </row>
    <row r="67" spans="2:5" x14ac:dyDescent="0.3">
      <c r="B67" s="161" t="s">
        <v>4</v>
      </c>
      <c r="C67" s="161"/>
      <c r="D67" s="143">
        <f>SUMIFS($L$4:$L$60,$C$4:$C$60,$B67)</f>
        <v>204733.35157779942</v>
      </c>
      <c r="E67" s="143">
        <f>SUMIFS($D$4:$D$60,$C$4:$C$60,$B67)</f>
        <v>1000000</v>
      </c>
    </row>
    <row r="68" spans="2:5" x14ac:dyDescent="0.3">
      <c r="B68" s="161" t="s">
        <v>22</v>
      </c>
      <c r="C68" s="161"/>
      <c r="D68" s="143">
        <f>SUMIFS($L$4:$L$60,$C$4:$C$60,$B68)</f>
        <v>127349.68291220652</v>
      </c>
      <c r="E68" s="143">
        <f>SUMIFS($D$4:$D$60,$C$4:$C$60,$B68)</f>
        <v>500000</v>
      </c>
    </row>
    <row r="69" spans="2:5" x14ac:dyDescent="0.3">
      <c r="B69" s="1" t="s">
        <v>9</v>
      </c>
      <c r="D69" s="143">
        <f>SUMIFS($L$4:$L$60,$C$4:$C$60,$B69)</f>
        <v>150683.11048254435</v>
      </c>
      <c r="E69" s="143">
        <f>SUMIFS($D$4:$D$60,$C$4:$C$60,$B69)</f>
        <v>700000</v>
      </c>
    </row>
    <row r="70" spans="2:5" x14ac:dyDescent="0.3">
      <c r="B70" s="1" t="s">
        <v>25</v>
      </c>
      <c r="D70" s="143">
        <f>SUMIFS($L$4:$L$60,$C$4:$C$60,$B70)</f>
        <v>58333.568925844535</v>
      </c>
      <c r="E70" s="143">
        <f>SUMIFS($D$4:$D$60,$C$4:$C$60,$B70)</f>
        <v>500000</v>
      </c>
    </row>
    <row r="71" spans="2:5" x14ac:dyDescent="0.3">
      <c r="B71" s="5" t="s">
        <v>5</v>
      </c>
      <c r="C71" s="5"/>
      <c r="D71" s="162">
        <f>SUM(D66:D70)</f>
        <v>1542763.7600362529</v>
      </c>
      <c r="E71" s="162"/>
    </row>
    <row r="72" spans="2:5" x14ac:dyDescent="0.3">
      <c r="B72" s="150" t="s">
        <v>109</v>
      </c>
      <c r="C72" s="150"/>
      <c r="D72" s="163">
        <v>1542764</v>
      </c>
      <c r="E72" s="163"/>
    </row>
    <row r="73" spans="2:5" x14ac:dyDescent="0.3">
      <c r="B73" s="164" t="s">
        <v>110</v>
      </c>
      <c r="C73" s="164"/>
      <c r="D73" s="165">
        <f>D71-D72</f>
        <v>-0.23996374709531665</v>
      </c>
      <c r="E73" s="165"/>
    </row>
  </sheetData>
  <autoFilter ref="A3:J63" xr:uid="{5164BA8C-AB9D-4E31-B7E0-BA85D8091A5D}"/>
  <pageMargins left="0.7" right="0.7" top="0.75" bottom="0.75" header="0.3" footer="0.3"/>
  <pageSetup paperSize="9" orientation="portrait" r:id="rId2"/>
  <customProperties>
    <customPr name="OrphanNamesChecke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10FDA-8FCD-4782-8487-3E3402F83398}">
  <sheetPr>
    <tabColor rgb="FFFFC000"/>
  </sheetPr>
  <dimension ref="A1:H21"/>
  <sheetViews>
    <sheetView showGridLines="0" zoomScale="90" zoomScaleNormal="90" workbookViewId="0">
      <selection activeCell="B7" sqref="B7"/>
    </sheetView>
  </sheetViews>
  <sheetFormatPr defaultColWidth="8.88671875" defaultRowHeight="10.199999999999999" x14ac:dyDescent="0.3"/>
  <cols>
    <col min="1" max="1" width="98.88671875" style="2" customWidth="1"/>
    <col min="2" max="2" width="10.6640625" style="2" customWidth="1"/>
    <col min="3" max="16384" width="8.88671875" style="2"/>
  </cols>
  <sheetData>
    <row r="1" spans="1:8" x14ac:dyDescent="0.3">
      <c r="A1" s="71" t="s">
        <v>132</v>
      </c>
    </row>
    <row r="2" spans="1:8" x14ac:dyDescent="0.3">
      <c r="A2" s="71" t="s">
        <v>112</v>
      </c>
    </row>
    <row r="3" spans="1:8" x14ac:dyDescent="0.3">
      <c r="A3" s="72"/>
      <c r="B3" s="100"/>
    </row>
    <row r="4" spans="1:8" x14ac:dyDescent="0.3">
      <c r="A4" s="101" t="s">
        <v>133</v>
      </c>
      <c r="B4" s="100" t="s">
        <v>131</v>
      </c>
      <c r="C4" s="100" t="s">
        <v>131</v>
      </c>
      <c r="D4" s="100" t="s">
        <v>131</v>
      </c>
      <c r="E4" s="100" t="s">
        <v>131</v>
      </c>
      <c r="F4" s="100" t="s">
        <v>131</v>
      </c>
    </row>
    <row r="5" spans="1:8" ht="30.6" x14ac:dyDescent="0.3">
      <c r="A5" s="99" t="s">
        <v>113</v>
      </c>
      <c r="B5" s="93"/>
      <c r="C5" s="93"/>
      <c r="D5" s="93"/>
      <c r="E5" s="93"/>
      <c r="F5" s="93" t="s">
        <v>130</v>
      </c>
    </row>
    <row r="6" spans="1:8" x14ac:dyDescent="0.3">
      <c r="A6" s="72"/>
      <c r="B6" s="102"/>
      <c r="C6" s="102"/>
      <c r="D6" s="102"/>
      <c r="E6" s="102"/>
      <c r="F6" s="102"/>
    </row>
    <row r="7" spans="1:8" ht="20.399999999999999" x14ac:dyDescent="0.3">
      <c r="A7" s="99" t="s">
        <v>114</v>
      </c>
      <c r="B7" s="94">
        <f>'Options Granted'!C46</f>
        <v>4400000</v>
      </c>
      <c r="C7" s="95">
        <f>'Options Granted'!C24</f>
        <v>0.23</v>
      </c>
      <c r="D7" s="96">
        <f>'Options Granted'!C25</f>
        <v>5</v>
      </c>
      <c r="E7" s="93"/>
      <c r="F7" s="93" t="s">
        <v>130</v>
      </c>
      <c r="H7" s="92"/>
    </row>
    <row r="8" spans="1:8" x14ac:dyDescent="0.3">
      <c r="A8" s="72"/>
      <c r="B8" s="102"/>
      <c r="C8" s="102"/>
      <c r="D8" s="102"/>
      <c r="E8" s="102"/>
      <c r="F8" s="102"/>
    </row>
    <row r="9" spans="1:8" ht="20.399999999999999" x14ac:dyDescent="0.3">
      <c r="A9" s="99" t="s">
        <v>115</v>
      </c>
      <c r="B9" s="94">
        <f>'Options Granted'!D46</f>
        <v>6050000</v>
      </c>
      <c r="C9" s="95">
        <f>'Options Granted'!D24</f>
        <v>0.3</v>
      </c>
      <c r="D9" s="96">
        <f>'Options Granted'!D25</f>
        <v>5</v>
      </c>
      <c r="E9" s="93"/>
      <c r="F9" s="93" t="s">
        <v>130</v>
      </c>
    </row>
    <row r="10" spans="1:8" x14ac:dyDescent="0.3">
      <c r="A10" s="72"/>
      <c r="B10" s="102"/>
      <c r="C10" s="102"/>
      <c r="D10" s="102"/>
      <c r="E10" s="102"/>
      <c r="F10" s="102"/>
    </row>
    <row r="11" spans="1:8" ht="20.399999999999999" x14ac:dyDescent="0.3">
      <c r="A11" s="99" t="s">
        <v>116</v>
      </c>
      <c r="B11" s="94">
        <f>'Options Granted'!E46</f>
        <v>200000</v>
      </c>
      <c r="C11" s="95">
        <f>'Options Granted'!E24</f>
        <v>0.3</v>
      </c>
      <c r="D11" s="96">
        <f>'Options Granted'!E25</f>
        <v>1</v>
      </c>
      <c r="E11" s="93"/>
      <c r="F11" s="93" t="s">
        <v>130</v>
      </c>
    </row>
    <row r="12" spans="1:8" x14ac:dyDescent="0.3">
      <c r="A12" s="72"/>
      <c r="B12" s="102"/>
      <c r="C12" s="102"/>
      <c r="D12" s="102"/>
      <c r="E12" s="102"/>
      <c r="F12" s="102"/>
    </row>
    <row r="13" spans="1:8" ht="20.399999999999999" x14ac:dyDescent="0.3">
      <c r="A13" s="99" t="s">
        <v>117</v>
      </c>
      <c r="B13" s="94">
        <f>'Options Granted'!F46</f>
        <v>7500000</v>
      </c>
      <c r="C13" s="97">
        <f>'Options Granted'!F24</f>
        <v>0.26500000000000001</v>
      </c>
      <c r="D13" s="96">
        <f>'Options Granted'!F25</f>
        <v>5</v>
      </c>
      <c r="E13" s="93"/>
      <c r="F13" s="93" t="s">
        <v>130</v>
      </c>
    </row>
    <row r="14" spans="1:8" x14ac:dyDescent="0.3">
      <c r="A14" s="72"/>
      <c r="B14" s="102"/>
      <c r="C14" s="102"/>
      <c r="D14" s="102"/>
      <c r="E14" s="102"/>
      <c r="F14" s="102"/>
    </row>
    <row r="15" spans="1:8" ht="22.2" customHeight="1" x14ac:dyDescent="0.3">
      <c r="A15" s="99" t="s">
        <v>118</v>
      </c>
      <c r="B15" s="98" t="s">
        <v>128</v>
      </c>
      <c r="C15" s="93"/>
      <c r="D15" s="93"/>
      <c r="E15" s="93"/>
      <c r="F15" s="93" t="s">
        <v>130</v>
      </c>
    </row>
    <row r="16" spans="1:8" x14ac:dyDescent="0.3">
      <c r="A16" s="72"/>
      <c r="B16" s="102"/>
      <c r="C16" s="102"/>
      <c r="D16" s="102"/>
      <c r="E16" s="102"/>
      <c r="F16" s="102"/>
    </row>
    <row r="17" spans="1:6" ht="20.399999999999999" x14ac:dyDescent="0.3">
      <c r="A17" s="99" t="s">
        <v>119</v>
      </c>
      <c r="B17" s="94">
        <f>SUM('Options Granted'!G46:I46)</f>
        <v>12275000</v>
      </c>
      <c r="C17" s="95">
        <f>'Options Granted'!G24</f>
        <v>0.12</v>
      </c>
      <c r="D17" s="96">
        <f>'Options Granted'!I25</f>
        <v>1</v>
      </c>
      <c r="E17" s="96">
        <f>'Options Granted'!G25</f>
        <v>5</v>
      </c>
      <c r="F17" s="93" t="s">
        <v>130</v>
      </c>
    </row>
    <row r="18" spans="1:6" x14ac:dyDescent="0.3">
      <c r="A18" s="72"/>
      <c r="B18" s="102"/>
      <c r="C18" s="102"/>
      <c r="D18" s="102"/>
      <c r="E18" s="102"/>
      <c r="F18" s="102"/>
    </row>
    <row r="19" spans="1:6" ht="30.6" x14ac:dyDescent="0.3">
      <c r="A19" s="99" t="s">
        <v>120</v>
      </c>
      <c r="B19" s="93" t="s">
        <v>129</v>
      </c>
      <c r="C19" s="93"/>
      <c r="D19" s="93"/>
      <c r="E19" s="93"/>
      <c r="F19" s="93" t="s">
        <v>130</v>
      </c>
    </row>
    <row r="20" spans="1:6" x14ac:dyDescent="0.3">
      <c r="A20" s="72"/>
      <c r="B20" s="102"/>
      <c r="C20" s="102"/>
      <c r="D20" s="102"/>
      <c r="E20" s="102"/>
      <c r="F20" s="102"/>
    </row>
    <row r="21" spans="1:6" ht="20.399999999999999" x14ac:dyDescent="0.3">
      <c r="A21" s="7" t="s">
        <v>121</v>
      </c>
      <c r="B21" s="93" t="s">
        <v>129</v>
      </c>
      <c r="C21" s="93"/>
      <c r="D21" s="93"/>
      <c r="E21" s="93"/>
      <c r="F21" s="93" t="s">
        <v>130</v>
      </c>
    </row>
  </sheetData>
  <pageMargins left="0.7" right="0.7" top="0.75" bottom="0.75" header="0.3" footer="0.3"/>
  <pageSetup paperSize="9" orientation="portrait" r:id="rId1"/>
  <customProperties>
    <customPr name="OrphanNamesChecke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B932-F5E2-410E-87C3-71E05555EC3A}">
  <sheetPr>
    <tabColor rgb="FFFFC000"/>
  </sheetPr>
  <dimension ref="B2:L68"/>
  <sheetViews>
    <sheetView showGridLines="0" tabSelected="1" workbookViewId="0">
      <selection activeCell="H49" sqref="H49"/>
    </sheetView>
  </sheetViews>
  <sheetFormatPr defaultColWidth="22.77734375" defaultRowHeight="10.199999999999999" x14ac:dyDescent="0.3"/>
  <cols>
    <col min="1" max="1" width="3.33203125" style="1" customWidth="1"/>
    <col min="2" max="2" width="22.88671875" style="1" bestFit="1" customWidth="1"/>
    <col min="3" max="3" width="14.109375" style="1" bestFit="1" customWidth="1"/>
    <col min="4" max="4" width="10.109375" style="1" bestFit="1" customWidth="1"/>
    <col min="5" max="5" width="11.33203125" style="1" customWidth="1"/>
    <col min="6" max="6" width="12.5546875" style="1" customWidth="1"/>
    <col min="7" max="7" width="8.77734375" style="1" bestFit="1" customWidth="1"/>
    <col min="8" max="8" width="10" style="1" customWidth="1"/>
    <col min="9" max="9" width="10.44140625" style="1" customWidth="1"/>
    <col min="10" max="10" width="9.33203125" style="1" bestFit="1" customWidth="1"/>
    <col min="11" max="11" width="5.21875" style="1" customWidth="1"/>
    <col min="12" max="12" width="9.33203125" style="1" bestFit="1" customWidth="1"/>
    <col min="13" max="13" width="6.77734375" style="1" bestFit="1" customWidth="1"/>
    <col min="14" max="16384" width="22.77734375" style="1"/>
  </cols>
  <sheetData>
    <row r="2" spans="2:12" x14ac:dyDescent="0.3">
      <c r="B2" s="1" t="s">
        <v>238</v>
      </c>
    </row>
    <row r="3" spans="2:12" ht="21" thickBot="1" x14ac:dyDescent="0.35">
      <c r="B3" s="318"/>
      <c r="C3" s="319" t="s">
        <v>12</v>
      </c>
      <c r="D3" s="319" t="s">
        <v>122</v>
      </c>
    </row>
    <row r="4" spans="2:12" x14ac:dyDescent="0.3">
      <c r="B4" s="320" t="s">
        <v>239</v>
      </c>
      <c r="C4" s="321">
        <v>1900000</v>
      </c>
      <c r="D4" s="322">
        <v>0.9</v>
      </c>
    </row>
    <row r="5" spans="2:12" x14ac:dyDescent="0.3">
      <c r="B5" s="72" t="s">
        <v>240</v>
      </c>
      <c r="C5" s="321">
        <v>-2480000</v>
      </c>
      <c r="D5" s="2">
        <v>0.77</v>
      </c>
    </row>
    <row r="6" spans="2:12" ht="10.8" thickBot="1" x14ac:dyDescent="0.35">
      <c r="B6" s="323" t="s">
        <v>241</v>
      </c>
      <c r="C6" s="324">
        <v>3235000</v>
      </c>
      <c r="D6" s="325">
        <v>0.36</v>
      </c>
    </row>
    <row r="7" spans="2:12" x14ac:dyDescent="0.3">
      <c r="B7" s="320" t="s">
        <v>242</v>
      </c>
      <c r="C7" s="321">
        <v>2655000</v>
      </c>
      <c r="D7" s="2">
        <v>0.36</v>
      </c>
      <c r="E7" s="89" t="s">
        <v>243</v>
      </c>
      <c r="F7" s="89"/>
      <c r="G7" s="89"/>
      <c r="H7" s="4"/>
      <c r="I7" s="4"/>
      <c r="J7" s="4"/>
      <c r="K7" s="4"/>
      <c r="L7" s="4"/>
    </row>
    <row r="8" spans="2:12" x14ac:dyDescent="0.3">
      <c r="B8" s="72" t="s">
        <v>244</v>
      </c>
      <c r="C8" s="321">
        <v>-10705000</v>
      </c>
      <c r="D8" s="2">
        <v>0.31</v>
      </c>
      <c r="E8" s="89"/>
      <c r="F8" s="89"/>
      <c r="G8" s="89"/>
      <c r="H8" s="4"/>
      <c r="I8" s="4"/>
      <c r="J8" s="4"/>
      <c r="K8" s="4"/>
      <c r="L8" s="4"/>
    </row>
    <row r="9" spans="2:12" x14ac:dyDescent="0.3">
      <c r="B9" s="72" t="s">
        <v>245</v>
      </c>
      <c r="C9" s="321">
        <v>-9300000</v>
      </c>
      <c r="D9" s="2">
        <v>0.26</v>
      </c>
      <c r="E9" s="326">
        <f>-'[11]Shares issued_Options'!J60</f>
        <v>-9300000</v>
      </c>
      <c r="F9" s="327">
        <f>'[11]Shares issued_Options'!I60/'[11]Shares issued_Options'!J60</f>
        <v>0.25516129032258067</v>
      </c>
      <c r="G9" s="89" t="s">
        <v>130</v>
      </c>
      <c r="H9" s="4"/>
      <c r="I9" s="4"/>
      <c r="J9" s="4"/>
      <c r="K9" s="4"/>
      <c r="L9" s="4"/>
    </row>
    <row r="10" spans="2:12" ht="10.8" thickBot="1" x14ac:dyDescent="0.35">
      <c r="B10" s="323" t="s">
        <v>241</v>
      </c>
      <c r="C10" s="324">
        <v>30425000</v>
      </c>
      <c r="D10" s="325">
        <v>0.21</v>
      </c>
      <c r="E10" s="326">
        <v>30425000</v>
      </c>
      <c r="F10" s="327">
        <v>0.20862777321281842</v>
      </c>
      <c r="G10" s="328" t="s">
        <v>246</v>
      </c>
      <c r="H10" s="4"/>
      <c r="I10" s="4"/>
      <c r="J10" s="4"/>
      <c r="K10" s="4"/>
      <c r="L10" s="4"/>
    </row>
    <row r="11" spans="2:12" ht="10.8" thickBot="1" x14ac:dyDescent="0.35">
      <c r="B11" s="329" t="s">
        <v>247</v>
      </c>
      <c r="C11" s="330">
        <v>13075000</v>
      </c>
      <c r="D11" s="331">
        <v>0.13</v>
      </c>
      <c r="E11" s="332">
        <f>SUM(C7:C8,E9:E10)</f>
        <v>13075000</v>
      </c>
      <c r="F11" s="333"/>
      <c r="G11" s="89" t="s">
        <v>130</v>
      </c>
    </row>
    <row r="12" spans="2:12" ht="10.8" thickTop="1" x14ac:dyDescent="0.3"/>
    <row r="14" spans="2:12" x14ac:dyDescent="0.3">
      <c r="B14" s="334" t="s">
        <v>248</v>
      </c>
    </row>
    <row r="15" spans="2:12" s="2" customFormat="1" ht="41.4" thickBot="1" x14ac:dyDescent="0.35">
      <c r="B15" s="318" t="s">
        <v>46</v>
      </c>
      <c r="C15" s="335" t="s">
        <v>12</v>
      </c>
      <c r="D15" s="335" t="s">
        <v>249</v>
      </c>
      <c r="E15" s="335" t="s">
        <v>250</v>
      </c>
      <c r="F15" s="335" t="s">
        <v>251</v>
      </c>
      <c r="G15" s="100" t="s">
        <v>252</v>
      </c>
      <c r="H15" s="336">
        <v>44561</v>
      </c>
      <c r="I15" s="336"/>
      <c r="J15" s="336"/>
      <c r="K15" s="336"/>
      <c r="L15" s="336" t="s">
        <v>251</v>
      </c>
    </row>
    <row r="16" spans="2:12" x14ac:dyDescent="0.3">
      <c r="B16" s="337">
        <v>46028</v>
      </c>
      <c r="C16" s="338">
        <v>800000</v>
      </c>
      <c r="D16" s="338">
        <v>800000</v>
      </c>
      <c r="E16" s="339">
        <v>0.23</v>
      </c>
      <c r="F16" s="340">
        <v>4.0199999999999996</v>
      </c>
      <c r="G16" s="336">
        <v>44202</v>
      </c>
      <c r="H16" s="89">
        <f>DATEDIF($H$15,B16,"D")</f>
        <v>1467</v>
      </c>
      <c r="I16" s="89">
        <f>DATEDIF(G16,B16,"D")</f>
        <v>1826</v>
      </c>
      <c r="J16" s="341">
        <f>H16/I16</f>
        <v>0.80339539978094199</v>
      </c>
      <c r="K16" s="89">
        <v>5</v>
      </c>
      <c r="L16" s="341">
        <f>K16*J16</f>
        <v>4.0169769989047097</v>
      </c>
    </row>
    <row r="17" spans="2:12" x14ac:dyDescent="0.3">
      <c r="B17" s="337">
        <v>46365</v>
      </c>
      <c r="C17" s="338">
        <v>9775000</v>
      </c>
      <c r="D17" s="338">
        <v>9775000</v>
      </c>
      <c r="E17" s="339">
        <v>0.12</v>
      </c>
      <c r="F17" s="340">
        <v>4.9400000000000004</v>
      </c>
      <c r="G17" s="336">
        <v>44536</v>
      </c>
      <c r="H17" s="89">
        <f>DATEDIF($H$15,B17,"D")</f>
        <v>1804</v>
      </c>
      <c r="I17" s="89">
        <f>DATEDIF(G17,B17,"D")</f>
        <v>1829</v>
      </c>
      <c r="J17" s="341">
        <f>H17/I17</f>
        <v>0.98633132859486061</v>
      </c>
      <c r="K17" s="89">
        <v>5</v>
      </c>
      <c r="L17" s="341">
        <f>K17*J17</f>
        <v>4.9316566429743034</v>
      </c>
    </row>
    <row r="18" spans="2:12" x14ac:dyDescent="0.3">
      <c r="B18" s="337">
        <v>44904</v>
      </c>
      <c r="C18" s="338">
        <v>200000</v>
      </c>
      <c r="D18" s="338">
        <v>200000</v>
      </c>
      <c r="E18" s="339">
        <v>0.12</v>
      </c>
      <c r="F18" s="340">
        <v>0.94</v>
      </c>
      <c r="G18" s="336">
        <v>44536</v>
      </c>
      <c r="H18" s="89">
        <f>DATEDIF($H$15,B18,"D")</f>
        <v>343</v>
      </c>
      <c r="I18" s="89">
        <f>DATEDIF(G18,B18,"D")</f>
        <v>368</v>
      </c>
      <c r="J18" s="341">
        <f>H18/I18</f>
        <v>0.93206521739130432</v>
      </c>
      <c r="K18" s="89">
        <v>1</v>
      </c>
      <c r="L18" s="341">
        <f>K18*J18</f>
        <v>0.93206521739130432</v>
      </c>
    </row>
    <row r="19" spans="2:12" ht="10.8" thickBot="1" x14ac:dyDescent="0.35">
      <c r="B19" s="337">
        <v>45269</v>
      </c>
      <c r="C19" s="338">
        <v>2300000</v>
      </c>
      <c r="D19" s="338">
        <v>2300000</v>
      </c>
      <c r="E19" s="339">
        <v>0.12</v>
      </c>
      <c r="F19" s="340">
        <v>1.94</v>
      </c>
      <c r="G19" s="336">
        <v>44536</v>
      </c>
      <c r="H19" s="89">
        <f>DATEDIF($H$15,B19,"D")</f>
        <v>708</v>
      </c>
      <c r="I19" s="89">
        <f>DATEDIF(G19,B19,"D")</f>
        <v>733</v>
      </c>
      <c r="J19" s="341">
        <f>H19/I19</f>
        <v>0.96589358799454295</v>
      </c>
      <c r="K19" s="89">
        <v>2</v>
      </c>
      <c r="L19" s="341">
        <f>K19*J19</f>
        <v>1.9317871759890859</v>
      </c>
    </row>
    <row r="20" spans="2:12" ht="10.8" thickBot="1" x14ac:dyDescent="0.35">
      <c r="B20" s="342"/>
      <c r="C20" s="343">
        <v>13075000</v>
      </c>
      <c r="D20" s="343">
        <v>13075000</v>
      </c>
      <c r="E20" s="344">
        <v>0.13</v>
      </c>
      <c r="F20" s="345"/>
      <c r="G20" s="340"/>
    </row>
    <row r="21" spans="2:12" s="13" customFormat="1" ht="10.8" thickTop="1" x14ac:dyDescent="0.3">
      <c r="B21" s="13" t="s">
        <v>131</v>
      </c>
      <c r="C21" s="326">
        <f>SUM(C16:C19)-C20</f>
        <v>0</v>
      </c>
      <c r="D21" s="326">
        <f t="shared" ref="D21" si="0">SUM(D16:D19)-D20</f>
        <v>0</v>
      </c>
    </row>
    <row r="24" spans="2:12" x14ac:dyDescent="0.3">
      <c r="B24" s="346" t="s">
        <v>221</v>
      </c>
    </row>
    <row r="25" spans="2:12" x14ac:dyDescent="0.3">
      <c r="B25" s="347"/>
    </row>
    <row r="26" spans="2:12" ht="20.399999999999999" x14ac:dyDescent="0.3">
      <c r="B26" s="347" t="s">
        <v>253</v>
      </c>
    </row>
    <row r="27" spans="2:12" ht="10.8" thickBot="1" x14ac:dyDescent="0.35">
      <c r="B27" s="347"/>
    </row>
    <row r="28" spans="2:12" ht="10.8" thickTop="1" x14ac:dyDescent="0.3">
      <c r="B28" s="348"/>
      <c r="C28" s="349" t="s">
        <v>12</v>
      </c>
      <c r="D28" s="350" t="s">
        <v>101</v>
      </c>
    </row>
    <row r="29" spans="2:12" ht="10.8" thickBot="1" x14ac:dyDescent="0.35">
      <c r="B29" s="351"/>
      <c r="C29" s="352"/>
      <c r="D29" s="353" t="s">
        <v>254</v>
      </c>
    </row>
    <row r="30" spans="2:12" x14ac:dyDescent="0.3">
      <c r="B30" s="320" t="s">
        <v>239</v>
      </c>
      <c r="C30" s="321">
        <v>16858760</v>
      </c>
      <c r="D30" s="322">
        <v>0.8</v>
      </c>
    </row>
    <row r="31" spans="2:12" x14ac:dyDescent="0.3">
      <c r="B31" s="72" t="s">
        <v>255</v>
      </c>
      <c r="C31" s="321">
        <v>40385164</v>
      </c>
      <c r="D31" s="2">
        <v>0.16</v>
      </c>
    </row>
    <row r="32" spans="2:12" x14ac:dyDescent="0.3">
      <c r="B32" s="72" t="s">
        <v>245</v>
      </c>
      <c r="C32" s="354">
        <v>-2020833</v>
      </c>
      <c r="D32" s="2">
        <v>0.08</v>
      </c>
    </row>
    <row r="33" spans="2:7" ht="10.8" thickBot="1" x14ac:dyDescent="0.35">
      <c r="B33" s="355" t="s">
        <v>256</v>
      </c>
      <c r="C33" s="356">
        <v>-1425384</v>
      </c>
      <c r="D33" s="357">
        <v>0.71</v>
      </c>
    </row>
    <row r="34" spans="2:7" ht="10.8" thickTop="1" x14ac:dyDescent="0.3">
      <c r="B34" s="320" t="s">
        <v>242</v>
      </c>
      <c r="C34" s="321">
        <v>53797708</v>
      </c>
      <c r="D34" s="2">
        <v>0.36</v>
      </c>
      <c r="E34" s="89" t="s">
        <v>243</v>
      </c>
    </row>
    <row r="35" spans="2:7" x14ac:dyDescent="0.3">
      <c r="B35" s="72" t="s">
        <v>255</v>
      </c>
      <c r="C35" s="321">
        <v>11796935</v>
      </c>
      <c r="D35" s="2">
        <v>0.14000000000000001</v>
      </c>
    </row>
    <row r="36" spans="2:7" x14ac:dyDescent="0.3">
      <c r="B36" s="72" t="s">
        <v>245</v>
      </c>
      <c r="C36" s="321">
        <v>-26702509.07</v>
      </c>
      <c r="D36" s="2">
        <v>0.69</v>
      </c>
      <c r="E36" s="358">
        <f>-'[11]Shares issued_Warrants'!K78</f>
        <v>-26702509.07</v>
      </c>
      <c r="F36" s="89" t="s">
        <v>130</v>
      </c>
    </row>
    <row r="37" spans="2:7" ht="10.8" thickBot="1" x14ac:dyDescent="0.35">
      <c r="B37" s="355" t="s">
        <v>256</v>
      </c>
      <c r="C37" s="359">
        <v>-4284433</v>
      </c>
      <c r="D37" s="357">
        <v>0.14000000000000001</v>
      </c>
      <c r="G37" s="4"/>
    </row>
    <row r="38" spans="2:7" ht="11.4" thickTop="1" thickBot="1" x14ac:dyDescent="0.35">
      <c r="B38" s="329" t="s">
        <v>247</v>
      </c>
      <c r="C38" s="330">
        <v>34607701</v>
      </c>
      <c r="D38" s="331">
        <v>0.39</v>
      </c>
    </row>
    <row r="39" spans="2:7" ht="10.8" thickTop="1" x14ac:dyDescent="0.3">
      <c r="B39" s="13" t="s">
        <v>131</v>
      </c>
      <c r="C39" s="360">
        <f>SUM(C34:C37)-C38</f>
        <v>-7.0000000298023224E-2</v>
      </c>
      <c r="D39" s="326"/>
    </row>
    <row r="40" spans="2:7" x14ac:dyDescent="0.3">
      <c r="B40" s="347"/>
    </row>
    <row r="41" spans="2:7" ht="30.6" x14ac:dyDescent="0.3">
      <c r="B41" s="347" t="s">
        <v>257</v>
      </c>
    </row>
    <row r="42" spans="2:7" ht="10.8" thickBot="1" x14ac:dyDescent="0.35">
      <c r="B42" s="347"/>
    </row>
    <row r="43" spans="2:7" ht="40.799999999999997" customHeight="1" thickTop="1" x14ac:dyDescent="0.3">
      <c r="B43" s="361"/>
      <c r="C43" s="362" t="s">
        <v>258</v>
      </c>
      <c r="D43" s="362" t="s">
        <v>250</v>
      </c>
      <c r="E43" s="362" t="s">
        <v>251</v>
      </c>
    </row>
    <row r="44" spans="2:7" ht="10.8" thickBot="1" x14ac:dyDescent="0.35">
      <c r="B44" s="363" t="s">
        <v>46</v>
      </c>
      <c r="C44" s="364"/>
      <c r="D44" s="364"/>
      <c r="E44" s="364"/>
    </row>
    <row r="45" spans="2:7" x14ac:dyDescent="0.3">
      <c r="B45" s="365">
        <v>44564</v>
      </c>
      <c r="C45" s="338">
        <v>2382490</v>
      </c>
      <c r="D45" s="339">
        <v>0.5</v>
      </c>
      <c r="E45" s="340">
        <v>0.01</v>
      </c>
    </row>
    <row r="46" spans="2:7" x14ac:dyDescent="0.3">
      <c r="B46" s="365">
        <v>44589</v>
      </c>
      <c r="C46" s="338">
        <v>1287700</v>
      </c>
      <c r="D46" s="339">
        <v>0.5</v>
      </c>
      <c r="E46" s="340">
        <v>0.08</v>
      </c>
    </row>
    <row r="47" spans="2:7" x14ac:dyDescent="0.3">
      <c r="B47" s="365">
        <v>44589</v>
      </c>
      <c r="C47" s="338">
        <v>180400</v>
      </c>
      <c r="D47" s="339">
        <v>0.5</v>
      </c>
      <c r="E47" s="340">
        <v>0.08</v>
      </c>
    </row>
    <row r="48" spans="2:7" x14ac:dyDescent="0.3">
      <c r="B48" s="365">
        <v>44604</v>
      </c>
      <c r="C48" s="338">
        <v>2073667</v>
      </c>
      <c r="D48" s="339">
        <v>0.5</v>
      </c>
      <c r="E48" s="340">
        <v>0.12</v>
      </c>
    </row>
    <row r="49" spans="2:5" x14ac:dyDescent="0.3">
      <c r="B49" s="365">
        <v>44616</v>
      </c>
      <c r="C49" s="338">
        <v>1229476</v>
      </c>
      <c r="D49" s="339">
        <v>0.5</v>
      </c>
      <c r="E49" s="340">
        <v>0.15</v>
      </c>
    </row>
    <row r="50" spans="2:5" x14ac:dyDescent="0.3">
      <c r="B50" s="365">
        <v>44620</v>
      </c>
      <c r="C50" s="338">
        <v>4099950</v>
      </c>
      <c r="D50" s="339">
        <v>1.5</v>
      </c>
      <c r="E50" s="340">
        <v>0.16</v>
      </c>
    </row>
    <row r="51" spans="2:5" x14ac:dyDescent="0.3">
      <c r="B51" s="365">
        <v>44666</v>
      </c>
      <c r="C51" s="338">
        <v>750000</v>
      </c>
      <c r="D51" s="339">
        <v>0.5</v>
      </c>
      <c r="E51" s="340">
        <v>0.28999999999999998</v>
      </c>
    </row>
    <row r="52" spans="2:5" x14ac:dyDescent="0.3">
      <c r="B52" s="365">
        <v>44683</v>
      </c>
      <c r="C52" s="338">
        <v>906667</v>
      </c>
      <c r="D52" s="339">
        <v>0.5</v>
      </c>
      <c r="E52" s="340">
        <v>0.33</v>
      </c>
    </row>
    <row r="53" spans="2:5" x14ac:dyDescent="0.3">
      <c r="B53" s="365">
        <v>44685</v>
      </c>
      <c r="C53" s="338">
        <v>959500</v>
      </c>
      <c r="D53" s="339">
        <v>0.5</v>
      </c>
      <c r="E53" s="340">
        <v>0.34</v>
      </c>
    </row>
    <row r="54" spans="2:5" x14ac:dyDescent="0.3">
      <c r="B54" s="365">
        <v>44685</v>
      </c>
      <c r="C54" s="338">
        <v>51412</v>
      </c>
      <c r="D54" s="339">
        <v>0.5</v>
      </c>
      <c r="E54" s="340">
        <v>0.34</v>
      </c>
    </row>
    <row r="55" spans="2:5" x14ac:dyDescent="0.3">
      <c r="B55" s="365">
        <v>44757</v>
      </c>
      <c r="C55" s="338">
        <v>23750</v>
      </c>
      <c r="D55" s="339">
        <v>7.4999999999999997E-2</v>
      </c>
      <c r="E55" s="340">
        <v>0.54</v>
      </c>
    </row>
    <row r="56" spans="2:5" x14ac:dyDescent="0.3">
      <c r="B56" s="365">
        <v>44899</v>
      </c>
      <c r="C56" s="338">
        <v>1740000</v>
      </c>
      <c r="D56" s="339">
        <v>7.4999999999999997E-2</v>
      </c>
      <c r="E56" s="340">
        <v>0.93</v>
      </c>
    </row>
    <row r="57" spans="2:5" x14ac:dyDescent="0.3">
      <c r="B57" s="365">
        <v>44899</v>
      </c>
      <c r="C57" s="338">
        <v>80000</v>
      </c>
      <c r="D57" s="339">
        <v>7.4999999999999997E-2</v>
      </c>
      <c r="E57" s="340">
        <v>0.93</v>
      </c>
    </row>
    <row r="58" spans="2:5" x14ac:dyDescent="0.3">
      <c r="B58" s="365">
        <v>44916</v>
      </c>
      <c r="C58" s="338">
        <v>6877300</v>
      </c>
      <c r="D58" s="339">
        <v>7.4999999999999997E-2</v>
      </c>
      <c r="E58" s="340">
        <v>0.97</v>
      </c>
    </row>
    <row r="59" spans="2:5" x14ac:dyDescent="0.3">
      <c r="B59" s="365">
        <v>44916</v>
      </c>
      <c r="C59" s="338">
        <v>168454</v>
      </c>
      <c r="D59" s="339">
        <v>7.4999999999999997E-2</v>
      </c>
      <c r="E59" s="340">
        <v>0.97</v>
      </c>
    </row>
    <row r="60" spans="2:5" x14ac:dyDescent="0.3">
      <c r="B60" s="365">
        <v>44960</v>
      </c>
      <c r="C60" s="338">
        <v>3981825</v>
      </c>
      <c r="D60" s="339">
        <v>0.22</v>
      </c>
      <c r="E60" s="340">
        <v>1.0900000000000001</v>
      </c>
    </row>
    <row r="61" spans="2:5" x14ac:dyDescent="0.3">
      <c r="B61" s="365">
        <v>44960</v>
      </c>
      <c r="C61" s="338">
        <v>188110</v>
      </c>
      <c r="D61" s="339">
        <v>0.22</v>
      </c>
      <c r="E61" s="340">
        <v>1.0900000000000001</v>
      </c>
    </row>
    <row r="62" spans="2:5" x14ac:dyDescent="0.3">
      <c r="B62" s="365">
        <v>45193</v>
      </c>
      <c r="C62" s="338">
        <v>6075000</v>
      </c>
      <c r="D62" s="339">
        <v>1</v>
      </c>
      <c r="E62" s="340">
        <v>1.73</v>
      </c>
    </row>
    <row r="63" spans="2:5" x14ac:dyDescent="0.3">
      <c r="B63" s="365">
        <v>45193</v>
      </c>
      <c r="C63" s="338">
        <v>208000</v>
      </c>
      <c r="D63" s="339">
        <v>0.5</v>
      </c>
      <c r="E63" s="340">
        <v>1.73</v>
      </c>
    </row>
    <row r="64" spans="2:5" x14ac:dyDescent="0.3">
      <c r="B64" s="365">
        <v>45203</v>
      </c>
      <c r="C64" s="338">
        <v>1280000</v>
      </c>
      <c r="D64" s="339">
        <v>0.105</v>
      </c>
      <c r="E64" s="340">
        <v>1.76</v>
      </c>
    </row>
    <row r="65" spans="2:5" ht="10.8" thickBot="1" x14ac:dyDescent="0.35">
      <c r="B65" s="365">
        <v>45203</v>
      </c>
      <c r="C65" s="338">
        <v>64000</v>
      </c>
      <c r="D65" s="339">
        <v>0.105</v>
      </c>
      <c r="E65" s="340">
        <v>1.76</v>
      </c>
    </row>
    <row r="66" spans="2:5" ht="10.8" thickBot="1" x14ac:dyDescent="0.35">
      <c r="B66" s="366"/>
      <c r="C66" s="343">
        <v>34607701</v>
      </c>
      <c r="D66" s="344">
        <v>0.39</v>
      </c>
      <c r="E66" s="345"/>
    </row>
    <row r="67" spans="2:5" ht="10.8" thickTop="1" x14ac:dyDescent="0.3">
      <c r="B67" s="13" t="s">
        <v>131</v>
      </c>
      <c r="C67" s="326">
        <f>SUM(C45:C65)-C66</f>
        <v>0</v>
      </c>
    </row>
    <row r="68" spans="2:5" x14ac:dyDescent="0.3">
      <c r="B68" s="13" t="s">
        <v>131</v>
      </c>
      <c r="C68" s="4">
        <f>C38-C66</f>
        <v>0</v>
      </c>
    </row>
  </sheetData>
  <mergeCells count="5">
    <mergeCell ref="B28:B29"/>
    <mergeCell ref="C28:C29"/>
    <mergeCell ref="C43:C44"/>
    <mergeCell ref="D43:D44"/>
    <mergeCell ref="E43:E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3EE0D-EC39-4830-B728-B463A4EE977B}">
  <sheetPr>
    <tabColor theme="1"/>
  </sheetPr>
  <dimension ref="A1"/>
  <sheetViews>
    <sheetView showGridLines="0" workbookViewId="0">
      <selection activeCell="C67" sqref="C67"/>
    </sheetView>
  </sheetViews>
  <sheetFormatPr defaultRowHeight="14.4" x14ac:dyDescent="0.3"/>
  <sheetData/>
  <pageMargins left="0.7" right="0.7" top="0.75" bottom="0.75" header="0.3" footer="0.3"/>
  <customProperties>
    <customPr name="OrphanNamesChecke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3506-FA36-4B28-AFA4-6E940744955F}">
  <sheetPr>
    <tabColor theme="4" tint="0.59999389629810485"/>
  </sheetPr>
  <dimension ref="A1:Q2014"/>
  <sheetViews>
    <sheetView showGridLines="0" zoomScale="90" zoomScaleNormal="90" workbookViewId="0">
      <pane xSplit="3" ySplit="7" topLeftCell="D218" activePane="bottomRight" state="frozen"/>
      <selection pane="topRight" activeCell="D1" sqref="D1"/>
      <selection pane="bottomLeft" activeCell="A8" sqref="A8"/>
      <selection pane="bottomRight" activeCell="H6" sqref="H6"/>
    </sheetView>
  </sheetViews>
  <sheetFormatPr defaultColWidth="8.88671875" defaultRowHeight="10.199999999999999" x14ac:dyDescent="0.3"/>
  <cols>
    <col min="1" max="1" width="9.6640625" style="1" bestFit="1" customWidth="1"/>
    <col min="2" max="3" width="9" style="1" bestFit="1" customWidth="1"/>
    <col min="4" max="4" width="23.109375" style="1" bestFit="1" customWidth="1"/>
    <col min="5" max="6" width="8.88671875" style="1"/>
    <col min="7" max="7" width="17.88671875" style="1" bestFit="1" customWidth="1"/>
    <col min="8" max="8" width="9.5546875" style="1" bestFit="1" customWidth="1"/>
    <col min="9" max="10" width="9.6640625" style="1" bestFit="1" customWidth="1"/>
    <col min="11" max="11" width="9.33203125" style="1" bestFit="1" customWidth="1"/>
    <col min="12" max="12" width="9.5546875" style="1" bestFit="1" customWidth="1"/>
    <col min="13" max="13" width="10.88671875" style="1" customWidth="1"/>
    <col min="14" max="14" width="12.6640625" style="1" customWidth="1"/>
    <col min="15" max="15" width="11.5546875" style="1" customWidth="1"/>
    <col min="16" max="16" width="11.44140625" style="1" customWidth="1"/>
    <col min="17" max="16384" width="8.88671875" style="1"/>
  </cols>
  <sheetData>
    <row r="1" spans="1:17" x14ac:dyDescent="0.3">
      <c r="A1" s="13" t="s">
        <v>34</v>
      </c>
      <c r="B1" s="169" t="s">
        <v>35</v>
      </c>
      <c r="G1" s="50" t="s">
        <v>36</v>
      </c>
      <c r="H1" s="51"/>
      <c r="I1" s="51"/>
      <c r="J1" s="51"/>
      <c r="K1" s="51"/>
      <c r="L1" s="51"/>
      <c r="M1" s="51"/>
      <c r="N1" s="51"/>
      <c r="O1" s="51"/>
      <c r="P1" s="51"/>
      <c r="Q1" s="51"/>
    </row>
    <row r="2" spans="1:17" x14ac:dyDescent="0.3">
      <c r="A2" s="6" t="s">
        <v>37</v>
      </c>
      <c r="G2" s="1" t="s">
        <v>45</v>
      </c>
      <c r="H2" s="52">
        <v>44202</v>
      </c>
      <c r="I2" s="52">
        <v>44235</v>
      </c>
      <c r="J2" s="52">
        <v>44243</v>
      </c>
      <c r="K2" s="52">
        <v>44298</v>
      </c>
      <c r="L2" s="52">
        <v>44539</v>
      </c>
      <c r="M2" s="52">
        <v>44539</v>
      </c>
      <c r="N2" s="52">
        <v>44539</v>
      </c>
      <c r="O2" s="52">
        <v>44230</v>
      </c>
      <c r="P2" s="52">
        <v>44463</v>
      </c>
      <c r="Q2" s="52">
        <v>44473</v>
      </c>
    </row>
    <row r="3" spans="1:17" x14ac:dyDescent="0.3">
      <c r="A3" s="6" t="s">
        <v>39</v>
      </c>
      <c r="G3" s="53" t="s">
        <v>46</v>
      </c>
      <c r="H3" s="52">
        <v>46027</v>
      </c>
      <c r="I3" s="52">
        <v>46060</v>
      </c>
      <c r="J3" s="52">
        <v>44607</v>
      </c>
      <c r="K3" s="52">
        <v>46123</v>
      </c>
      <c r="L3" s="52">
        <v>46364</v>
      </c>
      <c r="M3" s="52">
        <v>45268</v>
      </c>
      <c r="N3" s="52">
        <v>44903</v>
      </c>
      <c r="O3" s="52">
        <v>44960</v>
      </c>
      <c r="P3" s="52">
        <v>45193</v>
      </c>
      <c r="Q3" s="52">
        <v>45203</v>
      </c>
    </row>
    <row r="4" spans="1:17" x14ac:dyDescent="0.3">
      <c r="A4" s="6" t="s">
        <v>40</v>
      </c>
      <c r="G4" s="2" t="s">
        <v>38</v>
      </c>
      <c r="H4" s="54">
        <f>DATEDIF(H2,H3,"Y")+1</f>
        <v>5</v>
      </c>
      <c r="I4" s="54">
        <f t="shared" ref="I4:N4" si="0">DATEDIF(I2,I3,"Y")+1</f>
        <v>5</v>
      </c>
      <c r="J4" s="54">
        <f t="shared" si="0"/>
        <v>1</v>
      </c>
      <c r="K4" s="54">
        <f t="shared" si="0"/>
        <v>5</v>
      </c>
      <c r="L4" s="54">
        <f t="shared" si="0"/>
        <v>5</v>
      </c>
      <c r="M4" s="54">
        <f t="shared" si="0"/>
        <v>2</v>
      </c>
      <c r="N4" s="54">
        <f t="shared" si="0"/>
        <v>1</v>
      </c>
      <c r="O4" s="54">
        <f>DATEDIF(O2,O3,"Y")</f>
        <v>2</v>
      </c>
      <c r="P4" s="54">
        <f t="shared" ref="P4:Q4" si="1">DATEDIF(P2,P3,"Y")</f>
        <v>2</v>
      </c>
      <c r="Q4" s="54">
        <f t="shared" si="1"/>
        <v>2</v>
      </c>
    </row>
    <row r="5" spans="1:17" x14ac:dyDescent="0.3">
      <c r="A5" s="13" t="s">
        <v>42</v>
      </c>
      <c r="G5" s="1" t="s">
        <v>79</v>
      </c>
      <c r="H5" s="1">
        <v>252</v>
      </c>
      <c r="I5" s="1">
        <v>252</v>
      </c>
      <c r="J5" s="1">
        <v>252</v>
      </c>
      <c r="K5" s="1">
        <v>252</v>
      </c>
      <c r="L5" s="1">
        <v>252</v>
      </c>
      <c r="M5" s="1">
        <v>252</v>
      </c>
      <c r="N5" s="1">
        <v>252</v>
      </c>
      <c r="O5" s="1">
        <v>252</v>
      </c>
      <c r="P5" s="1">
        <v>252</v>
      </c>
      <c r="Q5" s="1">
        <v>252</v>
      </c>
    </row>
    <row r="6" spans="1:17" x14ac:dyDescent="0.3">
      <c r="G6" s="5" t="s">
        <v>41</v>
      </c>
      <c r="H6" s="56">
        <f>_xlfn.STDEV.S(D255:D1510)*SQRT(H5)</f>
        <v>1.9907130116985812</v>
      </c>
      <c r="I6" s="56">
        <f>_xlfn.STDEV.S(D232:D1487)*SQRT(I5)</f>
        <v>1.9938670504716947</v>
      </c>
      <c r="J6" s="56">
        <f>_xlfn.STDEV.S(D227:D1482)*SQRT(J5)</f>
        <v>2.0187199398986047</v>
      </c>
      <c r="K6" s="56">
        <f>_xlfn.STDEV.S(D182:D1436)*SQRT(K5)</f>
        <v>2.0358387638388988</v>
      </c>
      <c r="L6" s="56">
        <f>_xlfn.STDEV.S(D21:D1275)*SQRT(L5)</f>
        <v>1.9563076598598108</v>
      </c>
      <c r="M6" s="56">
        <f>_xlfn.STDEV.S(D21:D521)*SQRT(M5)</f>
        <v>2.1495813884734365</v>
      </c>
      <c r="N6" s="56">
        <f>_xlfn.STDEV.S($D$21:$D$521)*SQRT(N5)</f>
        <v>2.1495813884734365</v>
      </c>
      <c r="O6" s="56">
        <f>_xlfn.STDEV.S($D$235:$D$737)*SQRT(O5)</f>
        <v>2.2122779666033177</v>
      </c>
      <c r="P6" s="56">
        <f>_xlfn.STDEV.S($D$74:$D$577)*SQRT(P5)</f>
        <v>2.1968139485891167</v>
      </c>
      <c r="Q6" s="56">
        <f>_xlfn.STDEV.S($D$68:$D$569)*SQRT(Q5)</f>
        <v>2.1947728523606931</v>
      </c>
    </row>
    <row r="7" spans="1:17" ht="10.8" thickBot="1" x14ac:dyDescent="0.35">
      <c r="A7" s="14" t="s">
        <v>1</v>
      </c>
      <c r="B7" s="14" t="s">
        <v>80</v>
      </c>
      <c r="C7" s="14" t="s">
        <v>43</v>
      </c>
      <c r="D7" s="14" t="s">
        <v>81</v>
      </c>
      <c r="E7" s="14" t="s">
        <v>44</v>
      </c>
      <c r="F7" s="2"/>
    </row>
    <row r="8" spans="1:17" x14ac:dyDescent="0.3">
      <c r="A8" s="15">
        <v>44560</v>
      </c>
      <c r="B8" s="1">
        <v>0.11</v>
      </c>
      <c r="C8" s="1">
        <v>0</v>
      </c>
      <c r="E8" s="1">
        <f>YEAR(A8)</f>
        <v>2021</v>
      </c>
      <c r="H8" s="3">
        <f t="shared" ref="H8:Q8" si="2">ROUND(H9/H4,0)</f>
        <v>251</v>
      </c>
      <c r="I8" s="3">
        <f t="shared" si="2"/>
        <v>251</v>
      </c>
      <c r="J8" s="3">
        <f t="shared" si="2"/>
        <v>251</v>
      </c>
      <c r="K8" s="3">
        <f t="shared" si="2"/>
        <v>251</v>
      </c>
      <c r="L8" s="3">
        <f t="shared" si="2"/>
        <v>251</v>
      </c>
      <c r="M8" s="3">
        <f t="shared" si="2"/>
        <v>252</v>
      </c>
      <c r="N8" s="3">
        <f t="shared" si="2"/>
        <v>252</v>
      </c>
      <c r="O8" s="3">
        <f t="shared" si="2"/>
        <v>252</v>
      </c>
      <c r="P8" s="3">
        <f t="shared" si="2"/>
        <v>252</v>
      </c>
      <c r="Q8" s="3">
        <f t="shared" si="2"/>
        <v>251</v>
      </c>
    </row>
    <row r="9" spans="1:17" x14ac:dyDescent="0.3">
      <c r="A9" s="15">
        <v>44559</v>
      </c>
      <c r="B9" s="1">
        <v>0.1</v>
      </c>
      <c r="C9" s="1">
        <v>0</v>
      </c>
      <c r="D9" s="57">
        <f>LN((C9+B9)/(B8))</f>
        <v>-9.5310179804324768E-2</v>
      </c>
      <c r="E9" s="1">
        <f t="shared" ref="E9:E72" si="3">YEAR(A9)</f>
        <v>2021</v>
      </c>
      <c r="H9" s="3">
        <f t="shared" ref="H9:Q9" si="4">SUM(H10:H2014)</f>
        <v>1256</v>
      </c>
      <c r="I9" s="3">
        <f t="shared" si="4"/>
        <v>1256</v>
      </c>
      <c r="J9" s="3">
        <f t="shared" si="4"/>
        <v>251</v>
      </c>
      <c r="K9" s="3">
        <f t="shared" si="4"/>
        <v>1255</v>
      </c>
      <c r="L9" s="3">
        <f t="shared" si="4"/>
        <v>1255</v>
      </c>
      <c r="M9" s="3">
        <f t="shared" si="4"/>
        <v>504</v>
      </c>
      <c r="N9" s="3">
        <f t="shared" si="4"/>
        <v>252</v>
      </c>
      <c r="O9" s="3">
        <f t="shared" si="4"/>
        <v>503</v>
      </c>
      <c r="P9" s="3">
        <f t="shared" si="4"/>
        <v>504</v>
      </c>
      <c r="Q9" s="3">
        <f t="shared" si="4"/>
        <v>502</v>
      </c>
    </row>
    <row r="10" spans="1:17" x14ac:dyDescent="0.3">
      <c r="A10" s="15">
        <v>44554</v>
      </c>
      <c r="B10" s="1">
        <v>0.115</v>
      </c>
      <c r="C10" s="1">
        <v>0</v>
      </c>
      <c r="D10" s="57">
        <f>LN((C10+B10)/(B9))</f>
        <v>0.13976194237515863</v>
      </c>
      <c r="E10" s="1">
        <f t="shared" si="3"/>
        <v>2021</v>
      </c>
    </row>
    <row r="11" spans="1:17" x14ac:dyDescent="0.3">
      <c r="A11" s="15">
        <v>44553</v>
      </c>
      <c r="B11" s="1">
        <v>0.12</v>
      </c>
      <c r="C11" s="1">
        <v>0</v>
      </c>
      <c r="D11" s="57">
        <f t="shared" ref="D11:D74" si="5">LN((C11+B11)/(B10))</f>
        <v>4.2559614418795903E-2</v>
      </c>
      <c r="E11" s="1">
        <f t="shared" si="3"/>
        <v>2021</v>
      </c>
    </row>
    <row r="12" spans="1:17" x14ac:dyDescent="0.3">
      <c r="A12" s="15">
        <v>44552</v>
      </c>
      <c r="B12" s="1">
        <v>0.11</v>
      </c>
      <c r="C12" s="1">
        <v>0</v>
      </c>
      <c r="D12" s="57">
        <f t="shared" si="5"/>
        <v>-8.7011376989629685E-2</v>
      </c>
      <c r="E12" s="1">
        <f t="shared" si="3"/>
        <v>2021</v>
      </c>
    </row>
    <row r="13" spans="1:17" x14ac:dyDescent="0.3">
      <c r="A13" s="15">
        <v>44551</v>
      </c>
      <c r="B13" s="1">
        <v>0.1</v>
      </c>
      <c r="C13" s="1">
        <v>0</v>
      </c>
      <c r="D13" s="57">
        <f t="shared" si="5"/>
        <v>-9.5310179804324768E-2</v>
      </c>
      <c r="E13" s="1">
        <f t="shared" si="3"/>
        <v>2021</v>
      </c>
    </row>
    <row r="14" spans="1:17" x14ac:dyDescent="0.3">
      <c r="A14" s="15">
        <v>44550</v>
      </c>
      <c r="B14" s="1">
        <v>0.1</v>
      </c>
      <c r="C14" s="1">
        <v>0</v>
      </c>
      <c r="D14" s="57">
        <f t="shared" si="5"/>
        <v>0</v>
      </c>
      <c r="E14" s="1">
        <f t="shared" si="3"/>
        <v>2021</v>
      </c>
    </row>
    <row r="15" spans="1:17" x14ac:dyDescent="0.3">
      <c r="A15" s="15">
        <v>44547</v>
      </c>
      <c r="B15" s="1">
        <v>0.105</v>
      </c>
      <c r="C15" s="1">
        <v>0</v>
      </c>
      <c r="D15" s="57">
        <f t="shared" si="5"/>
        <v>4.8790164169431834E-2</v>
      </c>
      <c r="E15" s="1">
        <f t="shared" si="3"/>
        <v>2021</v>
      </c>
    </row>
    <row r="16" spans="1:17" x14ac:dyDescent="0.3">
      <c r="A16" s="15">
        <v>44546</v>
      </c>
      <c r="B16" s="1">
        <v>0.1</v>
      </c>
      <c r="C16" s="1">
        <v>0</v>
      </c>
      <c r="D16" s="57">
        <f t="shared" si="5"/>
        <v>-4.8790164169431945E-2</v>
      </c>
      <c r="E16" s="1">
        <f t="shared" si="3"/>
        <v>2021</v>
      </c>
    </row>
    <row r="17" spans="1:14" x14ac:dyDescent="0.3">
      <c r="A17" s="15">
        <v>44545</v>
      </c>
      <c r="B17" s="1">
        <v>0.105</v>
      </c>
      <c r="C17" s="1">
        <v>0</v>
      </c>
      <c r="D17" s="57">
        <f t="shared" si="5"/>
        <v>4.8790164169431834E-2</v>
      </c>
      <c r="E17" s="1">
        <f t="shared" si="3"/>
        <v>2021</v>
      </c>
    </row>
    <row r="18" spans="1:14" x14ac:dyDescent="0.3">
      <c r="A18" s="15">
        <v>44544</v>
      </c>
      <c r="B18" s="1">
        <v>0.11</v>
      </c>
      <c r="C18" s="1">
        <v>0</v>
      </c>
      <c r="D18" s="57">
        <f t="shared" si="5"/>
        <v>4.6520015634892907E-2</v>
      </c>
      <c r="E18" s="1">
        <f t="shared" si="3"/>
        <v>2021</v>
      </c>
    </row>
    <row r="19" spans="1:14" x14ac:dyDescent="0.3">
      <c r="A19" s="15">
        <v>44543</v>
      </c>
      <c r="B19" s="1">
        <v>0.105</v>
      </c>
      <c r="C19" s="1">
        <v>0</v>
      </c>
      <c r="D19" s="57">
        <f t="shared" si="5"/>
        <v>-4.6520015634892928E-2</v>
      </c>
      <c r="E19" s="1">
        <f t="shared" si="3"/>
        <v>2021</v>
      </c>
    </row>
    <row r="20" spans="1:14" x14ac:dyDescent="0.3">
      <c r="A20" s="15">
        <v>44540</v>
      </c>
      <c r="B20" s="1">
        <v>0.115</v>
      </c>
      <c r="C20" s="1">
        <v>0</v>
      </c>
      <c r="D20" s="57">
        <f t="shared" si="5"/>
        <v>9.0971778205726786E-2</v>
      </c>
      <c r="E20" s="1">
        <f t="shared" si="3"/>
        <v>2021</v>
      </c>
    </row>
    <row r="21" spans="1:14" x14ac:dyDescent="0.3">
      <c r="A21" s="15">
        <v>44539</v>
      </c>
      <c r="B21" s="1">
        <v>0.12</v>
      </c>
      <c r="C21" s="1">
        <v>0</v>
      </c>
      <c r="D21" s="57">
        <f t="shared" si="5"/>
        <v>4.2559614418795903E-2</v>
      </c>
      <c r="E21" s="1">
        <f t="shared" si="3"/>
        <v>2021</v>
      </c>
      <c r="L21" s="1">
        <v>1</v>
      </c>
      <c r="M21" s="1">
        <v>1</v>
      </c>
      <c r="N21" s="1">
        <v>1</v>
      </c>
    </row>
    <row r="22" spans="1:14" x14ac:dyDescent="0.3">
      <c r="A22" s="15">
        <v>44538</v>
      </c>
      <c r="B22" s="1">
        <v>0.12</v>
      </c>
      <c r="C22" s="1">
        <v>0</v>
      </c>
      <c r="D22" s="57">
        <f t="shared" si="5"/>
        <v>0</v>
      </c>
      <c r="E22" s="1">
        <f t="shared" si="3"/>
        <v>2021</v>
      </c>
      <c r="L22" s="1">
        <v>1</v>
      </c>
      <c r="M22" s="1">
        <v>1</v>
      </c>
      <c r="N22" s="1">
        <v>1</v>
      </c>
    </row>
    <row r="23" spans="1:14" x14ac:dyDescent="0.3">
      <c r="A23" s="15">
        <v>44537</v>
      </c>
      <c r="B23" s="1">
        <v>0.12</v>
      </c>
      <c r="C23" s="1">
        <v>0</v>
      </c>
      <c r="D23" s="57">
        <f t="shared" si="5"/>
        <v>0</v>
      </c>
      <c r="E23" s="1">
        <f t="shared" si="3"/>
        <v>2021</v>
      </c>
      <c r="L23" s="1">
        <v>1</v>
      </c>
      <c r="M23" s="1">
        <v>1</v>
      </c>
      <c r="N23" s="1">
        <v>1</v>
      </c>
    </row>
    <row r="24" spans="1:14" x14ac:dyDescent="0.3">
      <c r="A24" s="15">
        <v>44536</v>
      </c>
      <c r="B24" s="1">
        <v>0.12</v>
      </c>
      <c r="C24" s="1">
        <v>0</v>
      </c>
      <c r="D24" s="57">
        <f t="shared" si="5"/>
        <v>0</v>
      </c>
      <c r="E24" s="1">
        <f t="shared" si="3"/>
        <v>2021</v>
      </c>
      <c r="L24" s="1">
        <v>1</v>
      </c>
      <c r="M24" s="1">
        <v>1</v>
      </c>
      <c r="N24" s="1">
        <v>1</v>
      </c>
    </row>
    <row r="25" spans="1:14" x14ac:dyDescent="0.3">
      <c r="A25" s="15">
        <v>44533</v>
      </c>
      <c r="B25" s="1">
        <v>0.125</v>
      </c>
      <c r="C25" s="1">
        <v>0</v>
      </c>
      <c r="D25" s="57">
        <f t="shared" si="5"/>
        <v>4.08219945202552E-2</v>
      </c>
      <c r="E25" s="1">
        <f t="shared" si="3"/>
        <v>2021</v>
      </c>
      <c r="L25" s="1">
        <v>1</v>
      </c>
      <c r="M25" s="1">
        <v>1</v>
      </c>
      <c r="N25" s="1">
        <v>1</v>
      </c>
    </row>
    <row r="26" spans="1:14" x14ac:dyDescent="0.3">
      <c r="A26" s="15">
        <v>44532</v>
      </c>
      <c r="B26" s="1">
        <v>0.13</v>
      </c>
      <c r="C26" s="1">
        <v>0</v>
      </c>
      <c r="D26" s="57">
        <f t="shared" si="5"/>
        <v>3.9220713153281329E-2</v>
      </c>
      <c r="E26" s="1">
        <f t="shared" si="3"/>
        <v>2021</v>
      </c>
      <c r="L26" s="1">
        <v>1</v>
      </c>
      <c r="M26" s="1">
        <v>1</v>
      </c>
      <c r="N26" s="1">
        <v>1</v>
      </c>
    </row>
    <row r="27" spans="1:14" x14ac:dyDescent="0.3">
      <c r="A27" s="15">
        <v>44531</v>
      </c>
      <c r="B27" s="1">
        <v>0.13500000000000001</v>
      </c>
      <c r="C27" s="1">
        <v>0</v>
      </c>
      <c r="D27" s="57">
        <f t="shared" si="5"/>
        <v>3.7740327982847113E-2</v>
      </c>
      <c r="E27" s="1">
        <f t="shared" si="3"/>
        <v>2021</v>
      </c>
      <c r="L27" s="1">
        <v>1</v>
      </c>
      <c r="M27" s="1">
        <v>1</v>
      </c>
      <c r="N27" s="1">
        <v>1</v>
      </c>
    </row>
    <row r="28" spans="1:14" x14ac:dyDescent="0.3">
      <c r="A28" s="15">
        <v>44530</v>
      </c>
      <c r="B28" s="1">
        <v>0.13500000000000001</v>
      </c>
      <c r="C28" s="1">
        <v>0</v>
      </c>
      <c r="D28" s="57">
        <f t="shared" si="5"/>
        <v>0</v>
      </c>
      <c r="E28" s="1">
        <f t="shared" si="3"/>
        <v>2021</v>
      </c>
      <c r="L28" s="1">
        <v>1</v>
      </c>
      <c r="M28" s="1">
        <v>1</v>
      </c>
      <c r="N28" s="1">
        <v>1</v>
      </c>
    </row>
    <row r="29" spans="1:14" x14ac:dyDescent="0.3">
      <c r="A29" s="15">
        <v>44529</v>
      </c>
      <c r="B29" s="1">
        <v>0.14000000000000001</v>
      </c>
      <c r="C29" s="1">
        <v>0</v>
      </c>
      <c r="D29" s="57">
        <f t="shared" si="5"/>
        <v>3.6367644170874791E-2</v>
      </c>
      <c r="E29" s="1">
        <f t="shared" si="3"/>
        <v>2021</v>
      </c>
      <c r="L29" s="1">
        <v>1</v>
      </c>
      <c r="M29" s="1">
        <v>1</v>
      </c>
      <c r="N29" s="1">
        <v>1</v>
      </c>
    </row>
    <row r="30" spans="1:14" x14ac:dyDescent="0.3">
      <c r="A30" s="15">
        <v>44526</v>
      </c>
      <c r="B30" s="1">
        <v>0.13</v>
      </c>
      <c r="C30" s="1">
        <v>0</v>
      </c>
      <c r="D30" s="57">
        <f t="shared" si="5"/>
        <v>-7.410797215372196E-2</v>
      </c>
      <c r="E30" s="1">
        <f t="shared" si="3"/>
        <v>2021</v>
      </c>
      <c r="L30" s="1">
        <v>1</v>
      </c>
      <c r="M30" s="1">
        <v>1</v>
      </c>
      <c r="N30" s="1">
        <v>1</v>
      </c>
    </row>
    <row r="31" spans="1:14" x14ac:dyDescent="0.3">
      <c r="A31" s="15">
        <v>44525</v>
      </c>
      <c r="B31" s="1">
        <v>0.14000000000000001</v>
      </c>
      <c r="C31" s="1">
        <v>0</v>
      </c>
      <c r="D31" s="57">
        <f t="shared" si="5"/>
        <v>7.4107972153722043E-2</v>
      </c>
      <c r="E31" s="1">
        <f t="shared" si="3"/>
        <v>2021</v>
      </c>
      <c r="L31" s="1">
        <v>1</v>
      </c>
      <c r="M31" s="1">
        <v>1</v>
      </c>
      <c r="N31" s="1">
        <v>1</v>
      </c>
    </row>
    <row r="32" spans="1:14" x14ac:dyDescent="0.3">
      <c r="A32" s="15">
        <v>44524</v>
      </c>
      <c r="B32" s="1">
        <v>0.14000000000000001</v>
      </c>
      <c r="C32" s="1">
        <v>0</v>
      </c>
      <c r="D32" s="57">
        <f t="shared" si="5"/>
        <v>0</v>
      </c>
      <c r="E32" s="1">
        <f t="shared" si="3"/>
        <v>2021</v>
      </c>
      <c r="L32" s="1">
        <v>1</v>
      </c>
      <c r="M32" s="1">
        <v>1</v>
      </c>
      <c r="N32" s="1">
        <v>1</v>
      </c>
    </row>
    <row r="33" spans="1:14" x14ac:dyDescent="0.3">
      <c r="A33" s="15">
        <v>44523</v>
      </c>
      <c r="B33" s="1">
        <v>0.14499999999999999</v>
      </c>
      <c r="C33" s="1">
        <v>0</v>
      </c>
      <c r="D33" s="57">
        <f t="shared" si="5"/>
        <v>3.5091319811269978E-2</v>
      </c>
      <c r="E33" s="1">
        <f t="shared" si="3"/>
        <v>2021</v>
      </c>
      <c r="L33" s="1">
        <v>1</v>
      </c>
      <c r="M33" s="1">
        <v>1</v>
      </c>
      <c r="N33" s="1">
        <v>1</v>
      </c>
    </row>
    <row r="34" spans="1:14" x14ac:dyDescent="0.3">
      <c r="A34" s="15">
        <v>44522</v>
      </c>
      <c r="B34" s="1">
        <v>0.14499999999999999</v>
      </c>
      <c r="C34" s="1">
        <v>0</v>
      </c>
      <c r="D34" s="57">
        <f t="shared" si="5"/>
        <v>0</v>
      </c>
      <c r="E34" s="1">
        <f t="shared" si="3"/>
        <v>2021</v>
      </c>
      <c r="L34" s="1">
        <v>1</v>
      </c>
      <c r="M34" s="1">
        <v>1</v>
      </c>
      <c r="N34" s="1">
        <v>1</v>
      </c>
    </row>
    <row r="35" spans="1:14" x14ac:dyDescent="0.3">
      <c r="A35" s="15">
        <v>44519</v>
      </c>
      <c r="B35" s="1">
        <v>0.14499999999999999</v>
      </c>
      <c r="C35" s="1">
        <v>0</v>
      </c>
      <c r="D35" s="57">
        <f t="shared" si="5"/>
        <v>0</v>
      </c>
      <c r="E35" s="1">
        <f t="shared" si="3"/>
        <v>2021</v>
      </c>
      <c r="L35" s="1">
        <v>1</v>
      </c>
      <c r="M35" s="1">
        <v>1</v>
      </c>
      <c r="N35" s="1">
        <v>1</v>
      </c>
    </row>
    <row r="36" spans="1:14" x14ac:dyDescent="0.3">
      <c r="A36" s="15">
        <v>44518</v>
      </c>
      <c r="B36" s="1">
        <v>0.14499999999999999</v>
      </c>
      <c r="C36" s="1">
        <v>0</v>
      </c>
      <c r="D36" s="57">
        <f t="shared" si="5"/>
        <v>0</v>
      </c>
      <c r="E36" s="1">
        <f t="shared" si="3"/>
        <v>2021</v>
      </c>
      <c r="L36" s="1">
        <v>1</v>
      </c>
      <c r="M36" s="1">
        <v>1</v>
      </c>
      <c r="N36" s="1">
        <v>1</v>
      </c>
    </row>
    <row r="37" spans="1:14" x14ac:dyDescent="0.3">
      <c r="A37" s="15">
        <v>44517</v>
      </c>
      <c r="B37" s="1">
        <v>0.14499999999999999</v>
      </c>
      <c r="C37" s="1">
        <v>0</v>
      </c>
      <c r="D37" s="57">
        <f t="shared" si="5"/>
        <v>0</v>
      </c>
      <c r="E37" s="1">
        <f t="shared" si="3"/>
        <v>2021</v>
      </c>
      <c r="L37" s="1">
        <v>1</v>
      </c>
      <c r="M37" s="1">
        <v>1</v>
      </c>
      <c r="N37" s="1">
        <v>1</v>
      </c>
    </row>
    <row r="38" spans="1:14" x14ac:dyDescent="0.3">
      <c r="A38" s="15">
        <v>44516</v>
      </c>
      <c r="B38" s="1">
        <v>0.14499999999999999</v>
      </c>
      <c r="C38" s="1">
        <v>0</v>
      </c>
      <c r="D38" s="57">
        <f t="shared" si="5"/>
        <v>0</v>
      </c>
      <c r="E38" s="1">
        <f t="shared" si="3"/>
        <v>2021</v>
      </c>
      <c r="L38" s="1">
        <v>1</v>
      </c>
      <c r="M38" s="1">
        <v>1</v>
      </c>
      <c r="N38" s="1">
        <v>1</v>
      </c>
    </row>
    <row r="39" spans="1:14" x14ac:dyDescent="0.3">
      <c r="A39" s="15">
        <v>44515</v>
      </c>
      <c r="B39" s="1">
        <v>0.155</v>
      </c>
      <c r="C39" s="1">
        <v>0</v>
      </c>
      <c r="D39" s="57">
        <f t="shared" si="5"/>
        <v>6.6691374498672351E-2</v>
      </c>
      <c r="E39" s="1">
        <f t="shared" si="3"/>
        <v>2021</v>
      </c>
      <c r="L39" s="1">
        <v>1</v>
      </c>
      <c r="M39" s="1">
        <v>1</v>
      </c>
      <c r="N39" s="1">
        <v>1</v>
      </c>
    </row>
    <row r="40" spans="1:14" x14ac:dyDescent="0.3">
      <c r="A40" s="15">
        <v>44512</v>
      </c>
      <c r="B40" s="1">
        <v>0.15</v>
      </c>
      <c r="C40" s="1">
        <v>0</v>
      </c>
      <c r="D40" s="57">
        <f t="shared" si="5"/>
        <v>-3.2789822822990956E-2</v>
      </c>
      <c r="E40" s="1">
        <f t="shared" si="3"/>
        <v>2021</v>
      </c>
      <c r="L40" s="1">
        <v>1</v>
      </c>
      <c r="M40" s="1">
        <v>1</v>
      </c>
      <c r="N40" s="1">
        <v>1</v>
      </c>
    </row>
    <row r="41" spans="1:14" x14ac:dyDescent="0.3">
      <c r="A41" s="15">
        <v>44511</v>
      </c>
      <c r="B41" s="1">
        <v>0.155</v>
      </c>
      <c r="C41" s="1">
        <v>0</v>
      </c>
      <c r="D41" s="57">
        <f t="shared" si="5"/>
        <v>3.278982282299097E-2</v>
      </c>
      <c r="E41" s="1">
        <f t="shared" si="3"/>
        <v>2021</v>
      </c>
      <c r="L41" s="1">
        <v>1</v>
      </c>
      <c r="M41" s="1">
        <v>1</v>
      </c>
      <c r="N41" s="1">
        <v>1</v>
      </c>
    </row>
    <row r="42" spans="1:14" x14ac:dyDescent="0.3">
      <c r="A42" s="15">
        <v>44510</v>
      </c>
      <c r="B42" s="1">
        <v>0.15</v>
      </c>
      <c r="C42" s="1">
        <v>0</v>
      </c>
      <c r="D42" s="57">
        <f t="shared" si="5"/>
        <v>-3.2789822822990956E-2</v>
      </c>
      <c r="E42" s="1">
        <f t="shared" si="3"/>
        <v>2021</v>
      </c>
      <c r="L42" s="1">
        <v>1</v>
      </c>
      <c r="M42" s="1">
        <v>1</v>
      </c>
      <c r="N42" s="1">
        <v>1</v>
      </c>
    </row>
    <row r="43" spans="1:14" x14ac:dyDescent="0.3">
      <c r="A43" s="15">
        <v>44509</v>
      </c>
      <c r="B43" s="1">
        <v>0.16</v>
      </c>
      <c r="C43" s="1">
        <v>0</v>
      </c>
      <c r="D43" s="57">
        <f t="shared" si="5"/>
        <v>6.4538521137571164E-2</v>
      </c>
      <c r="E43" s="1">
        <f t="shared" si="3"/>
        <v>2021</v>
      </c>
      <c r="L43" s="1">
        <v>1</v>
      </c>
      <c r="M43" s="1">
        <v>1</v>
      </c>
      <c r="N43" s="1">
        <v>1</v>
      </c>
    </row>
    <row r="44" spans="1:14" x14ac:dyDescent="0.3">
      <c r="A44" s="15">
        <v>44508</v>
      </c>
      <c r="B44" s="1">
        <v>0.17499999999999999</v>
      </c>
      <c r="C44" s="1">
        <v>0</v>
      </c>
      <c r="D44" s="57">
        <f t="shared" si="5"/>
        <v>8.9612158689687138E-2</v>
      </c>
      <c r="E44" s="1">
        <f t="shared" si="3"/>
        <v>2021</v>
      </c>
      <c r="L44" s="1">
        <v>1</v>
      </c>
      <c r="M44" s="1">
        <v>1</v>
      </c>
      <c r="N44" s="1">
        <v>1</v>
      </c>
    </row>
    <row r="45" spans="1:14" x14ac:dyDescent="0.3">
      <c r="A45" s="15">
        <v>44505</v>
      </c>
      <c r="B45" s="1">
        <v>0.155</v>
      </c>
      <c r="C45" s="1">
        <v>0</v>
      </c>
      <c r="D45" s="57">
        <f t="shared" si="5"/>
        <v>-0.12136085700426735</v>
      </c>
      <c r="E45" s="1">
        <f t="shared" si="3"/>
        <v>2021</v>
      </c>
      <c r="L45" s="1">
        <v>1</v>
      </c>
      <c r="M45" s="1">
        <v>1</v>
      </c>
      <c r="N45" s="1">
        <v>1</v>
      </c>
    </row>
    <row r="46" spans="1:14" x14ac:dyDescent="0.3">
      <c r="A46" s="15">
        <v>44504</v>
      </c>
      <c r="B46" s="1">
        <v>0.14000000000000001</v>
      </c>
      <c r="C46" s="1">
        <v>0</v>
      </c>
      <c r="D46" s="57">
        <f t="shared" si="5"/>
        <v>-0.10178269430994223</v>
      </c>
      <c r="E46" s="1">
        <f t="shared" si="3"/>
        <v>2021</v>
      </c>
      <c r="L46" s="1">
        <v>1</v>
      </c>
      <c r="M46" s="1">
        <v>1</v>
      </c>
      <c r="N46" s="1">
        <v>1</v>
      </c>
    </row>
    <row r="47" spans="1:14" x14ac:dyDescent="0.3">
      <c r="A47" s="15">
        <v>44503</v>
      </c>
      <c r="B47" s="1">
        <v>0.14499999999999999</v>
      </c>
      <c r="C47" s="1">
        <v>0</v>
      </c>
      <c r="D47" s="57">
        <f t="shared" si="5"/>
        <v>3.5091319811269978E-2</v>
      </c>
      <c r="E47" s="1">
        <f t="shared" si="3"/>
        <v>2021</v>
      </c>
      <c r="L47" s="1">
        <v>1</v>
      </c>
      <c r="M47" s="1">
        <v>1</v>
      </c>
      <c r="N47" s="1">
        <v>1</v>
      </c>
    </row>
    <row r="48" spans="1:14" x14ac:dyDescent="0.3">
      <c r="A48" s="15">
        <v>44502</v>
      </c>
      <c r="B48" s="1">
        <v>0.15</v>
      </c>
      <c r="C48" s="1">
        <v>0</v>
      </c>
      <c r="D48" s="57">
        <f t="shared" si="5"/>
        <v>3.3901551675681416E-2</v>
      </c>
      <c r="E48" s="1">
        <f t="shared" si="3"/>
        <v>2021</v>
      </c>
      <c r="L48" s="1">
        <v>1</v>
      </c>
      <c r="M48" s="1">
        <v>1</v>
      </c>
      <c r="N48" s="1">
        <v>1</v>
      </c>
    </row>
    <row r="49" spans="1:14" x14ac:dyDescent="0.3">
      <c r="A49" s="15">
        <v>44501</v>
      </c>
      <c r="B49" s="1">
        <v>0.14000000000000001</v>
      </c>
      <c r="C49" s="1">
        <v>0</v>
      </c>
      <c r="D49" s="57">
        <f t="shared" si="5"/>
        <v>-6.899287148695131E-2</v>
      </c>
      <c r="E49" s="1">
        <f t="shared" si="3"/>
        <v>2021</v>
      </c>
      <c r="L49" s="1">
        <v>1</v>
      </c>
      <c r="M49" s="1">
        <v>1</v>
      </c>
      <c r="N49" s="1">
        <v>1</v>
      </c>
    </row>
    <row r="50" spans="1:14" x14ac:dyDescent="0.3">
      <c r="A50" s="15">
        <v>44498</v>
      </c>
      <c r="B50" s="1">
        <v>0.14499999999999999</v>
      </c>
      <c r="C50" s="1">
        <v>0</v>
      </c>
      <c r="D50" s="57">
        <f t="shared" si="5"/>
        <v>3.5091319811269978E-2</v>
      </c>
      <c r="E50" s="1">
        <f t="shared" si="3"/>
        <v>2021</v>
      </c>
      <c r="L50" s="1">
        <v>1</v>
      </c>
      <c r="M50" s="1">
        <v>1</v>
      </c>
      <c r="N50" s="1">
        <v>1</v>
      </c>
    </row>
    <row r="51" spans="1:14" x14ac:dyDescent="0.3">
      <c r="A51" s="15">
        <v>44497</v>
      </c>
      <c r="B51" s="1">
        <v>0.14000000000000001</v>
      </c>
      <c r="C51" s="1">
        <v>0</v>
      </c>
      <c r="D51" s="57">
        <f t="shared" si="5"/>
        <v>-3.5091319811269943E-2</v>
      </c>
      <c r="E51" s="1">
        <f t="shared" si="3"/>
        <v>2021</v>
      </c>
      <c r="L51" s="1">
        <v>1</v>
      </c>
      <c r="M51" s="1">
        <v>1</v>
      </c>
      <c r="N51" s="1">
        <v>1</v>
      </c>
    </row>
    <row r="52" spans="1:14" x14ac:dyDescent="0.3">
      <c r="A52" s="15">
        <v>44496</v>
      </c>
      <c r="B52" s="1">
        <v>0.13500000000000001</v>
      </c>
      <c r="C52" s="1">
        <v>0</v>
      </c>
      <c r="D52" s="57">
        <f t="shared" si="5"/>
        <v>-3.6367644170874833E-2</v>
      </c>
      <c r="E52" s="1">
        <f t="shared" si="3"/>
        <v>2021</v>
      </c>
      <c r="L52" s="1">
        <v>1</v>
      </c>
      <c r="M52" s="1">
        <v>1</v>
      </c>
      <c r="N52" s="1">
        <v>1</v>
      </c>
    </row>
    <row r="53" spans="1:14" x14ac:dyDescent="0.3">
      <c r="A53" s="15">
        <v>44495</v>
      </c>
      <c r="B53" s="1">
        <v>0.15</v>
      </c>
      <c r="C53" s="1">
        <v>0</v>
      </c>
      <c r="D53" s="57">
        <f t="shared" si="5"/>
        <v>0.10536051565782614</v>
      </c>
      <c r="E53" s="1">
        <f t="shared" si="3"/>
        <v>2021</v>
      </c>
      <c r="L53" s="1">
        <v>1</v>
      </c>
      <c r="M53" s="1">
        <v>1</v>
      </c>
      <c r="N53" s="1">
        <v>1</v>
      </c>
    </row>
    <row r="54" spans="1:14" x14ac:dyDescent="0.3">
      <c r="A54" s="15">
        <v>44494</v>
      </c>
      <c r="B54" s="1">
        <v>0.14499999999999999</v>
      </c>
      <c r="C54" s="1">
        <v>0</v>
      </c>
      <c r="D54" s="57">
        <f t="shared" si="5"/>
        <v>-3.3901551675681339E-2</v>
      </c>
      <c r="E54" s="1">
        <f t="shared" si="3"/>
        <v>2021</v>
      </c>
      <c r="L54" s="1">
        <v>1</v>
      </c>
      <c r="M54" s="1">
        <v>1</v>
      </c>
      <c r="N54" s="1">
        <v>1</v>
      </c>
    </row>
    <row r="55" spans="1:14" x14ac:dyDescent="0.3">
      <c r="A55" s="15">
        <v>44491</v>
      </c>
      <c r="B55" s="1">
        <v>0.14000000000000001</v>
      </c>
      <c r="C55" s="1">
        <v>0</v>
      </c>
      <c r="D55" s="57">
        <f t="shared" si="5"/>
        <v>-3.5091319811269943E-2</v>
      </c>
      <c r="E55" s="1">
        <f t="shared" si="3"/>
        <v>2021</v>
      </c>
      <c r="L55" s="1">
        <v>1</v>
      </c>
      <c r="M55" s="1">
        <v>1</v>
      </c>
      <c r="N55" s="1">
        <v>1</v>
      </c>
    </row>
    <row r="56" spans="1:14" x14ac:dyDescent="0.3">
      <c r="A56" s="15">
        <v>44490</v>
      </c>
      <c r="B56" s="1">
        <v>0.16</v>
      </c>
      <c r="C56" s="1">
        <v>0</v>
      </c>
      <c r="D56" s="57">
        <f t="shared" si="5"/>
        <v>0.13353139262452257</v>
      </c>
      <c r="E56" s="1">
        <f t="shared" si="3"/>
        <v>2021</v>
      </c>
      <c r="L56" s="1">
        <v>1</v>
      </c>
      <c r="M56" s="1">
        <v>1</v>
      </c>
      <c r="N56" s="1">
        <v>1</v>
      </c>
    </row>
    <row r="57" spans="1:14" x14ac:dyDescent="0.3">
      <c r="A57" s="15">
        <v>44489</v>
      </c>
      <c r="B57" s="1">
        <v>0.18</v>
      </c>
      <c r="C57" s="1">
        <v>0</v>
      </c>
      <c r="D57" s="57">
        <f t="shared" si="5"/>
        <v>0.11778303565638346</v>
      </c>
      <c r="E57" s="1">
        <f t="shared" si="3"/>
        <v>2021</v>
      </c>
      <c r="L57" s="1">
        <v>1</v>
      </c>
      <c r="M57" s="1">
        <v>1</v>
      </c>
      <c r="N57" s="1">
        <v>1</v>
      </c>
    </row>
    <row r="58" spans="1:14" x14ac:dyDescent="0.3">
      <c r="A58" s="15">
        <v>44488</v>
      </c>
      <c r="B58" s="1">
        <v>0.14000000000000001</v>
      </c>
      <c r="C58" s="1">
        <v>0</v>
      </c>
      <c r="D58" s="57">
        <f t="shared" si="5"/>
        <v>-0.25131442828090594</v>
      </c>
      <c r="E58" s="1">
        <f t="shared" si="3"/>
        <v>2021</v>
      </c>
      <c r="L58" s="1">
        <v>1</v>
      </c>
      <c r="M58" s="1">
        <v>1</v>
      </c>
      <c r="N58" s="1">
        <v>1</v>
      </c>
    </row>
    <row r="59" spans="1:14" x14ac:dyDescent="0.3">
      <c r="A59" s="15">
        <v>44487</v>
      </c>
      <c r="B59" s="1">
        <v>0.14000000000000001</v>
      </c>
      <c r="C59" s="1">
        <v>0</v>
      </c>
      <c r="D59" s="57">
        <f t="shared" si="5"/>
        <v>0</v>
      </c>
      <c r="E59" s="1">
        <f t="shared" si="3"/>
        <v>2021</v>
      </c>
      <c r="L59" s="1">
        <v>1</v>
      </c>
      <c r="M59" s="1">
        <v>1</v>
      </c>
      <c r="N59" s="1">
        <v>1</v>
      </c>
    </row>
    <row r="60" spans="1:14" x14ac:dyDescent="0.3">
      <c r="A60" s="15">
        <v>44484</v>
      </c>
      <c r="B60" s="1">
        <v>0.14000000000000001</v>
      </c>
      <c r="C60" s="1">
        <v>0</v>
      </c>
      <c r="D60" s="57">
        <f t="shared" si="5"/>
        <v>0</v>
      </c>
      <c r="E60" s="1">
        <f t="shared" si="3"/>
        <v>2021</v>
      </c>
      <c r="L60" s="1">
        <v>1</v>
      </c>
      <c r="M60" s="1">
        <v>1</v>
      </c>
      <c r="N60" s="1">
        <v>1</v>
      </c>
    </row>
    <row r="61" spans="1:14" x14ac:dyDescent="0.3">
      <c r="A61" s="15">
        <v>44483</v>
      </c>
      <c r="B61" s="1">
        <v>0.13</v>
      </c>
      <c r="C61" s="1">
        <v>0</v>
      </c>
      <c r="D61" s="57">
        <f t="shared" si="5"/>
        <v>-7.410797215372196E-2</v>
      </c>
      <c r="E61" s="1">
        <f t="shared" si="3"/>
        <v>2021</v>
      </c>
      <c r="L61" s="1">
        <v>1</v>
      </c>
      <c r="M61" s="1">
        <v>1</v>
      </c>
      <c r="N61" s="1">
        <v>1</v>
      </c>
    </row>
    <row r="62" spans="1:14" x14ac:dyDescent="0.3">
      <c r="A62" s="15">
        <v>44482</v>
      </c>
      <c r="B62" s="1">
        <v>0.13</v>
      </c>
      <c r="C62" s="1">
        <v>0</v>
      </c>
      <c r="D62" s="57">
        <f t="shared" si="5"/>
        <v>0</v>
      </c>
      <c r="E62" s="1">
        <f t="shared" si="3"/>
        <v>2021</v>
      </c>
      <c r="L62" s="1">
        <v>1</v>
      </c>
      <c r="M62" s="1">
        <v>1</v>
      </c>
      <c r="N62" s="1">
        <v>1</v>
      </c>
    </row>
    <row r="63" spans="1:14" x14ac:dyDescent="0.3">
      <c r="A63" s="15">
        <v>44481</v>
      </c>
      <c r="B63" s="1">
        <v>0.13500000000000001</v>
      </c>
      <c r="C63" s="1">
        <v>0</v>
      </c>
      <c r="D63" s="57">
        <f t="shared" si="5"/>
        <v>3.7740327982847113E-2</v>
      </c>
      <c r="E63" s="1">
        <f t="shared" si="3"/>
        <v>2021</v>
      </c>
      <c r="L63" s="1">
        <v>1</v>
      </c>
      <c r="M63" s="1">
        <v>1</v>
      </c>
      <c r="N63" s="1">
        <v>1</v>
      </c>
    </row>
    <row r="64" spans="1:14" x14ac:dyDescent="0.3">
      <c r="A64" s="15">
        <v>44477</v>
      </c>
      <c r="B64" s="1">
        <v>0.13</v>
      </c>
      <c r="C64" s="1">
        <v>0</v>
      </c>
      <c r="D64" s="57">
        <f t="shared" si="5"/>
        <v>-3.7740327982847086E-2</v>
      </c>
      <c r="E64" s="1">
        <f t="shared" si="3"/>
        <v>2021</v>
      </c>
      <c r="L64" s="1">
        <v>1</v>
      </c>
      <c r="M64" s="1">
        <v>1</v>
      </c>
      <c r="N64" s="1">
        <v>1</v>
      </c>
    </row>
    <row r="65" spans="1:17" x14ac:dyDescent="0.3">
      <c r="A65" s="15">
        <v>44476</v>
      </c>
      <c r="B65" s="1">
        <v>0.13500000000000001</v>
      </c>
      <c r="C65" s="1">
        <v>0</v>
      </c>
      <c r="D65" s="57">
        <f t="shared" si="5"/>
        <v>3.7740327982847113E-2</v>
      </c>
      <c r="E65" s="1">
        <f t="shared" si="3"/>
        <v>2021</v>
      </c>
      <c r="L65" s="1">
        <v>1</v>
      </c>
      <c r="M65" s="1">
        <v>1</v>
      </c>
      <c r="N65" s="1">
        <v>1</v>
      </c>
    </row>
    <row r="66" spans="1:17" x14ac:dyDescent="0.3">
      <c r="A66" s="15">
        <v>44475</v>
      </c>
      <c r="B66" s="1">
        <v>0.13500000000000001</v>
      </c>
      <c r="C66" s="1">
        <v>0</v>
      </c>
      <c r="D66" s="57">
        <f t="shared" si="5"/>
        <v>0</v>
      </c>
      <c r="E66" s="1">
        <f t="shared" si="3"/>
        <v>2021</v>
      </c>
      <c r="L66" s="1">
        <v>1</v>
      </c>
      <c r="M66" s="1">
        <v>1</v>
      </c>
      <c r="N66" s="1">
        <v>1</v>
      </c>
    </row>
    <row r="67" spans="1:17" x14ac:dyDescent="0.3">
      <c r="A67" s="15">
        <v>44474</v>
      </c>
      <c r="B67" s="1">
        <v>0.15</v>
      </c>
      <c r="C67" s="1">
        <v>0</v>
      </c>
      <c r="D67" s="57">
        <f t="shared" si="5"/>
        <v>0.10536051565782614</v>
      </c>
      <c r="E67" s="1">
        <f t="shared" si="3"/>
        <v>2021</v>
      </c>
      <c r="L67" s="1">
        <v>1</v>
      </c>
      <c r="M67" s="1">
        <v>1</v>
      </c>
      <c r="N67" s="1">
        <v>1</v>
      </c>
    </row>
    <row r="68" spans="1:17" x14ac:dyDescent="0.3">
      <c r="A68" s="15">
        <v>44473</v>
      </c>
      <c r="B68" s="1">
        <v>0.14000000000000001</v>
      </c>
      <c r="C68" s="1">
        <v>0</v>
      </c>
      <c r="D68" s="57">
        <f t="shared" si="5"/>
        <v>-6.899287148695131E-2</v>
      </c>
      <c r="E68" s="1">
        <f t="shared" si="3"/>
        <v>2021</v>
      </c>
      <c r="L68" s="1">
        <v>1</v>
      </c>
      <c r="M68" s="1">
        <v>1</v>
      </c>
      <c r="N68" s="1">
        <v>1</v>
      </c>
      <c r="Q68" s="1">
        <v>1</v>
      </c>
    </row>
    <row r="69" spans="1:17" x14ac:dyDescent="0.3">
      <c r="A69" s="15">
        <v>44470</v>
      </c>
      <c r="B69" s="1">
        <v>0.13500000000000001</v>
      </c>
      <c r="C69" s="1">
        <v>0</v>
      </c>
      <c r="D69" s="57">
        <f t="shared" si="5"/>
        <v>-3.6367644170874833E-2</v>
      </c>
      <c r="E69" s="1">
        <f t="shared" si="3"/>
        <v>2021</v>
      </c>
      <c r="L69" s="1">
        <v>1</v>
      </c>
      <c r="M69" s="1">
        <v>1</v>
      </c>
      <c r="N69" s="1">
        <v>1</v>
      </c>
      <c r="Q69" s="1">
        <v>1</v>
      </c>
    </row>
    <row r="70" spans="1:17" x14ac:dyDescent="0.3">
      <c r="A70" s="15">
        <v>44469</v>
      </c>
      <c r="B70" s="1">
        <v>0.13</v>
      </c>
      <c r="C70" s="1">
        <v>0</v>
      </c>
      <c r="D70" s="57">
        <f t="shared" si="5"/>
        <v>-3.7740327982847086E-2</v>
      </c>
      <c r="E70" s="1">
        <f t="shared" si="3"/>
        <v>2021</v>
      </c>
      <c r="L70" s="1">
        <v>1</v>
      </c>
      <c r="M70" s="1">
        <v>1</v>
      </c>
      <c r="N70" s="1">
        <v>1</v>
      </c>
      <c r="Q70" s="1">
        <v>1</v>
      </c>
    </row>
    <row r="71" spans="1:17" x14ac:dyDescent="0.3">
      <c r="A71" s="15">
        <v>44468</v>
      </c>
      <c r="B71" s="1">
        <v>0.13</v>
      </c>
      <c r="C71" s="1">
        <v>0</v>
      </c>
      <c r="D71" s="57">
        <f t="shared" si="5"/>
        <v>0</v>
      </c>
      <c r="E71" s="1">
        <f t="shared" si="3"/>
        <v>2021</v>
      </c>
      <c r="L71" s="1">
        <v>1</v>
      </c>
      <c r="M71" s="1">
        <v>1</v>
      </c>
      <c r="N71" s="1">
        <v>1</v>
      </c>
      <c r="Q71" s="1">
        <v>1</v>
      </c>
    </row>
    <row r="72" spans="1:17" x14ac:dyDescent="0.3">
      <c r="A72" s="15">
        <v>44467</v>
      </c>
      <c r="B72" s="1">
        <v>0.14000000000000001</v>
      </c>
      <c r="C72" s="1">
        <v>0</v>
      </c>
      <c r="D72" s="57">
        <f t="shared" si="5"/>
        <v>7.4107972153722043E-2</v>
      </c>
      <c r="E72" s="1">
        <f t="shared" si="3"/>
        <v>2021</v>
      </c>
      <c r="L72" s="1">
        <v>1</v>
      </c>
      <c r="M72" s="1">
        <v>1</v>
      </c>
      <c r="N72" s="1">
        <v>1</v>
      </c>
      <c r="Q72" s="1">
        <v>1</v>
      </c>
    </row>
    <row r="73" spans="1:17" x14ac:dyDescent="0.3">
      <c r="A73" s="15">
        <v>44466</v>
      </c>
      <c r="B73" s="1">
        <v>0.13500000000000001</v>
      </c>
      <c r="C73" s="1">
        <v>0</v>
      </c>
      <c r="D73" s="57">
        <f t="shared" si="5"/>
        <v>-3.6367644170874833E-2</v>
      </c>
      <c r="E73" s="1">
        <f t="shared" ref="E73:E136" si="6">YEAR(A73)</f>
        <v>2021</v>
      </c>
      <c r="L73" s="1">
        <v>1</v>
      </c>
      <c r="M73" s="1">
        <v>1</v>
      </c>
      <c r="N73" s="1">
        <v>1</v>
      </c>
      <c r="Q73" s="1">
        <v>1</v>
      </c>
    </row>
    <row r="74" spans="1:17" x14ac:dyDescent="0.3">
      <c r="A74" s="15">
        <v>44463</v>
      </c>
      <c r="B74" s="1">
        <v>0.14000000000000001</v>
      </c>
      <c r="C74" s="1">
        <v>0</v>
      </c>
      <c r="D74" s="57">
        <f t="shared" si="5"/>
        <v>3.6367644170874791E-2</v>
      </c>
      <c r="E74" s="1">
        <f t="shared" si="6"/>
        <v>2021</v>
      </c>
      <c r="L74" s="1">
        <v>1</v>
      </c>
      <c r="M74" s="1">
        <v>1</v>
      </c>
      <c r="N74" s="1">
        <v>1</v>
      </c>
      <c r="P74" s="1">
        <v>1</v>
      </c>
      <c r="Q74" s="1">
        <v>1</v>
      </c>
    </row>
    <row r="75" spans="1:17" x14ac:dyDescent="0.3">
      <c r="A75" s="15">
        <v>44462</v>
      </c>
      <c r="B75" s="1">
        <v>0.14499999999999999</v>
      </c>
      <c r="C75" s="1">
        <v>0</v>
      </c>
      <c r="D75" s="57">
        <f t="shared" ref="D75:D138" si="7">LN((C75+B75)/(B74))</f>
        <v>3.5091319811269978E-2</v>
      </c>
      <c r="E75" s="1">
        <f t="shared" si="6"/>
        <v>2021</v>
      </c>
      <c r="L75" s="1">
        <v>1</v>
      </c>
      <c r="M75" s="1">
        <v>1</v>
      </c>
      <c r="N75" s="1">
        <v>1</v>
      </c>
      <c r="P75" s="1">
        <v>1</v>
      </c>
      <c r="Q75" s="1">
        <v>1</v>
      </c>
    </row>
    <row r="76" spans="1:17" x14ac:dyDescent="0.3">
      <c r="A76" s="15">
        <v>44461</v>
      </c>
      <c r="B76" s="1">
        <v>0.14000000000000001</v>
      </c>
      <c r="C76" s="1">
        <v>0</v>
      </c>
      <c r="D76" s="57">
        <f t="shared" si="7"/>
        <v>-3.5091319811269943E-2</v>
      </c>
      <c r="E76" s="1">
        <f t="shared" si="6"/>
        <v>2021</v>
      </c>
      <c r="L76" s="1">
        <v>1</v>
      </c>
      <c r="M76" s="1">
        <v>1</v>
      </c>
      <c r="N76" s="1">
        <v>1</v>
      </c>
      <c r="P76" s="1">
        <v>1</v>
      </c>
      <c r="Q76" s="1">
        <v>1</v>
      </c>
    </row>
    <row r="77" spans="1:17" x14ac:dyDescent="0.3">
      <c r="A77" s="15">
        <v>44460</v>
      </c>
      <c r="B77" s="1">
        <v>0.14000000000000001</v>
      </c>
      <c r="C77" s="1">
        <v>0</v>
      </c>
      <c r="D77" s="57">
        <f t="shared" si="7"/>
        <v>0</v>
      </c>
      <c r="E77" s="1">
        <f t="shared" si="6"/>
        <v>2021</v>
      </c>
      <c r="L77" s="1">
        <v>1</v>
      </c>
      <c r="M77" s="1">
        <v>1</v>
      </c>
      <c r="N77" s="1">
        <v>1</v>
      </c>
      <c r="P77" s="1">
        <v>1</v>
      </c>
      <c r="Q77" s="1">
        <v>1</v>
      </c>
    </row>
    <row r="78" spans="1:17" x14ac:dyDescent="0.3">
      <c r="A78" s="15">
        <v>44459</v>
      </c>
      <c r="B78" s="1">
        <v>0.14000000000000001</v>
      </c>
      <c r="C78" s="1">
        <v>0</v>
      </c>
      <c r="D78" s="57">
        <f t="shared" si="7"/>
        <v>0</v>
      </c>
      <c r="E78" s="1">
        <f t="shared" si="6"/>
        <v>2021</v>
      </c>
      <c r="L78" s="1">
        <v>1</v>
      </c>
      <c r="M78" s="1">
        <v>1</v>
      </c>
      <c r="N78" s="1">
        <v>1</v>
      </c>
      <c r="P78" s="1">
        <v>1</v>
      </c>
      <c r="Q78" s="1">
        <v>1</v>
      </c>
    </row>
    <row r="79" spans="1:17" x14ac:dyDescent="0.3">
      <c r="A79" s="15">
        <v>44456</v>
      </c>
      <c r="B79" s="1">
        <v>0.14499999999999999</v>
      </c>
      <c r="C79" s="1">
        <v>0</v>
      </c>
      <c r="D79" s="57">
        <f t="shared" si="7"/>
        <v>3.5091319811269978E-2</v>
      </c>
      <c r="E79" s="1">
        <f t="shared" si="6"/>
        <v>2021</v>
      </c>
      <c r="L79" s="1">
        <v>1</v>
      </c>
      <c r="M79" s="1">
        <v>1</v>
      </c>
      <c r="N79" s="1">
        <v>1</v>
      </c>
      <c r="P79" s="1">
        <v>1</v>
      </c>
      <c r="Q79" s="1">
        <v>1</v>
      </c>
    </row>
    <row r="80" spans="1:17" x14ac:dyDescent="0.3">
      <c r="A80" s="15">
        <v>44455</v>
      </c>
      <c r="B80" s="1">
        <v>0.15</v>
      </c>
      <c r="C80" s="1">
        <v>0</v>
      </c>
      <c r="D80" s="57">
        <f t="shared" si="7"/>
        <v>3.3901551675681416E-2</v>
      </c>
      <c r="E80" s="1">
        <f t="shared" si="6"/>
        <v>2021</v>
      </c>
      <c r="L80" s="1">
        <v>1</v>
      </c>
      <c r="M80" s="1">
        <v>1</v>
      </c>
      <c r="N80" s="1">
        <v>1</v>
      </c>
      <c r="P80" s="1">
        <v>1</v>
      </c>
      <c r="Q80" s="1">
        <v>1</v>
      </c>
    </row>
    <row r="81" spans="1:17" x14ac:dyDescent="0.3">
      <c r="A81" s="15">
        <v>44454</v>
      </c>
      <c r="B81" s="1">
        <v>0.16500000000000001</v>
      </c>
      <c r="C81" s="1">
        <v>0</v>
      </c>
      <c r="D81" s="57">
        <f t="shared" si="7"/>
        <v>9.5310179804324935E-2</v>
      </c>
      <c r="E81" s="1">
        <f t="shared" si="6"/>
        <v>2021</v>
      </c>
      <c r="L81" s="1">
        <v>1</v>
      </c>
      <c r="M81" s="1">
        <v>1</v>
      </c>
      <c r="N81" s="1">
        <v>1</v>
      </c>
      <c r="P81" s="1">
        <v>1</v>
      </c>
      <c r="Q81" s="1">
        <v>1</v>
      </c>
    </row>
    <row r="82" spans="1:17" x14ac:dyDescent="0.3">
      <c r="A82" s="15">
        <v>44453</v>
      </c>
      <c r="B82" s="1">
        <v>0.16</v>
      </c>
      <c r="C82" s="1">
        <v>0</v>
      </c>
      <c r="D82" s="57">
        <f t="shared" si="7"/>
        <v>-3.077165866675366E-2</v>
      </c>
      <c r="E82" s="1">
        <f t="shared" si="6"/>
        <v>2021</v>
      </c>
      <c r="L82" s="1">
        <v>1</v>
      </c>
      <c r="M82" s="1">
        <v>1</v>
      </c>
      <c r="N82" s="1">
        <v>1</v>
      </c>
      <c r="P82" s="1">
        <v>1</v>
      </c>
      <c r="Q82" s="1">
        <v>1</v>
      </c>
    </row>
    <row r="83" spans="1:17" x14ac:dyDescent="0.3">
      <c r="A83" s="15">
        <v>44452</v>
      </c>
      <c r="B83" s="1">
        <v>0.16</v>
      </c>
      <c r="C83" s="1">
        <v>0</v>
      </c>
      <c r="D83" s="57">
        <f t="shared" si="7"/>
        <v>0</v>
      </c>
      <c r="E83" s="1">
        <f t="shared" si="6"/>
        <v>2021</v>
      </c>
      <c r="L83" s="1">
        <v>1</v>
      </c>
      <c r="M83" s="1">
        <v>1</v>
      </c>
      <c r="N83" s="1">
        <v>1</v>
      </c>
      <c r="P83" s="1">
        <v>1</v>
      </c>
      <c r="Q83" s="1">
        <v>1</v>
      </c>
    </row>
    <row r="84" spans="1:17" x14ac:dyDescent="0.3">
      <c r="A84" s="15">
        <v>44449</v>
      </c>
      <c r="B84" s="1">
        <v>0.16</v>
      </c>
      <c r="C84" s="1">
        <v>0</v>
      </c>
      <c r="D84" s="57">
        <f t="shared" si="7"/>
        <v>0</v>
      </c>
      <c r="E84" s="1">
        <f t="shared" si="6"/>
        <v>2021</v>
      </c>
      <c r="L84" s="1">
        <v>1</v>
      </c>
      <c r="M84" s="1">
        <v>1</v>
      </c>
      <c r="N84" s="1">
        <v>1</v>
      </c>
      <c r="P84" s="1">
        <v>1</v>
      </c>
      <c r="Q84" s="1">
        <v>1</v>
      </c>
    </row>
    <row r="85" spans="1:17" x14ac:dyDescent="0.3">
      <c r="A85" s="15">
        <v>44448</v>
      </c>
      <c r="B85" s="1">
        <v>0.155</v>
      </c>
      <c r="C85" s="1">
        <v>0</v>
      </c>
      <c r="D85" s="57">
        <f t="shared" si="7"/>
        <v>-3.1748698314580298E-2</v>
      </c>
      <c r="E85" s="1">
        <f t="shared" si="6"/>
        <v>2021</v>
      </c>
      <c r="L85" s="1">
        <v>1</v>
      </c>
      <c r="M85" s="1">
        <v>1</v>
      </c>
      <c r="N85" s="1">
        <v>1</v>
      </c>
      <c r="P85" s="1">
        <v>1</v>
      </c>
      <c r="Q85" s="1">
        <v>1</v>
      </c>
    </row>
    <row r="86" spans="1:17" x14ac:dyDescent="0.3">
      <c r="A86" s="15">
        <v>44447</v>
      </c>
      <c r="B86" s="1">
        <v>0.155</v>
      </c>
      <c r="C86" s="1">
        <v>0</v>
      </c>
      <c r="D86" s="57">
        <f t="shared" si="7"/>
        <v>0</v>
      </c>
      <c r="E86" s="1">
        <f t="shared" si="6"/>
        <v>2021</v>
      </c>
      <c r="L86" s="1">
        <v>1</v>
      </c>
      <c r="M86" s="1">
        <v>1</v>
      </c>
      <c r="N86" s="1">
        <v>1</v>
      </c>
      <c r="P86" s="1">
        <v>1</v>
      </c>
      <c r="Q86" s="1">
        <v>1</v>
      </c>
    </row>
    <row r="87" spans="1:17" x14ac:dyDescent="0.3">
      <c r="A87" s="15">
        <v>44446</v>
      </c>
      <c r="B87" s="1">
        <v>0.16500000000000001</v>
      </c>
      <c r="C87" s="1">
        <v>0</v>
      </c>
      <c r="D87" s="57">
        <f t="shared" si="7"/>
        <v>6.2520356981334138E-2</v>
      </c>
      <c r="E87" s="1">
        <f t="shared" si="6"/>
        <v>2021</v>
      </c>
      <c r="L87" s="1">
        <v>1</v>
      </c>
      <c r="M87" s="1">
        <v>1</v>
      </c>
      <c r="N87" s="1">
        <v>1</v>
      </c>
      <c r="P87" s="1">
        <v>1</v>
      </c>
      <c r="Q87" s="1">
        <v>1</v>
      </c>
    </row>
    <row r="88" spans="1:17" x14ac:dyDescent="0.3">
      <c r="A88" s="15">
        <v>44442</v>
      </c>
      <c r="B88" s="1">
        <v>0.185</v>
      </c>
      <c r="C88" s="1">
        <v>0</v>
      </c>
      <c r="D88" s="57">
        <f t="shared" si="7"/>
        <v>0.11441035117774412</v>
      </c>
      <c r="E88" s="1">
        <f t="shared" si="6"/>
        <v>2021</v>
      </c>
      <c r="L88" s="1">
        <v>1</v>
      </c>
      <c r="M88" s="1">
        <v>1</v>
      </c>
      <c r="N88" s="1">
        <v>1</v>
      </c>
      <c r="P88" s="1">
        <v>1</v>
      </c>
      <c r="Q88" s="1">
        <v>1</v>
      </c>
    </row>
    <row r="89" spans="1:17" x14ac:dyDescent="0.3">
      <c r="A89" s="15">
        <v>44441</v>
      </c>
      <c r="B89" s="1">
        <v>0.19</v>
      </c>
      <c r="C89" s="1">
        <v>0</v>
      </c>
      <c r="D89" s="57">
        <f t="shared" si="7"/>
        <v>2.6668247082161273E-2</v>
      </c>
      <c r="E89" s="1">
        <f t="shared" si="6"/>
        <v>2021</v>
      </c>
      <c r="L89" s="1">
        <v>1</v>
      </c>
      <c r="M89" s="1">
        <v>1</v>
      </c>
      <c r="N89" s="1">
        <v>1</v>
      </c>
      <c r="P89" s="1">
        <v>1</v>
      </c>
      <c r="Q89" s="1">
        <v>1</v>
      </c>
    </row>
    <row r="90" spans="1:17" x14ac:dyDescent="0.3">
      <c r="A90" s="15">
        <v>44440</v>
      </c>
      <c r="B90" s="1">
        <v>0.16</v>
      </c>
      <c r="C90" s="1">
        <v>0</v>
      </c>
      <c r="D90" s="57">
        <f t="shared" si="7"/>
        <v>-0.17185025692665928</v>
      </c>
      <c r="E90" s="1">
        <f t="shared" si="6"/>
        <v>2021</v>
      </c>
      <c r="L90" s="1">
        <v>1</v>
      </c>
      <c r="M90" s="1">
        <v>1</v>
      </c>
      <c r="N90" s="1">
        <v>1</v>
      </c>
      <c r="P90" s="1">
        <v>1</v>
      </c>
      <c r="Q90" s="1">
        <v>1</v>
      </c>
    </row>
    <row r="91" spans="1:17" x14ac:dyDescent="0.3">
      <c r="A91" s="15">
        <v>44439</v>
      </c>
      <c r="B91" s="1">
        <v>0.125</v>
      </c>
      <c r="C91" s="1">
        <v>0</v>
      </c>
      <c r="D91" s="57">
        <f t="shared" si="7"/>
        <v>-0.24686007793152578</v>
      </c>
      <c r="E91" s="1">
        <f t="shared" si="6"/>
        <v>2021</v>
      </c>
      <c r="L91" s="1">
        <v>1</v>
      </c>
      <c r="M91" s="1">
        <v>1</v>
      </c>
      <c r="N91" s="1">
        <v>1</v>
      </c>
      <c r="P91" s="1">
        <v>1</v>
      </c>
      <c r="Q91" s="1">
        <v>1</v>
      </c>
    </row>
    <row r="92" spans="1:17" x14ac:dyDescent="0.3">
      <c r="A92" s="15">
        <v>44438</v>
      </c>
      <c r="B92" s="1">
        <v>0.13500000000000001</v>
      </c>
      <c r="C92" s="1">
        <v>0</v>
      </c>
      <c r="D92" s="57">
        <f t="shared" si="7"/>
        <v>7.6961041136128394E-2</v>
      </c>
      <c r="E92" s="1">
        <f t="shared" si="6"/>
        <v>2021</v>
      </c>
      <c r="L92" s="1">
        <v>1</v>
      </c>
      <c r="M92" s="1">
        <v>1</v>
      </c>
      <c r="N92" s="1">
        <v>1</v>
      </c>
      <c r="P92" s="1">
        <v>1</v>
      </c>
      <c r="Q92" s="1">
        <v>1</v>
      </c>
    </row>
    <row r="93" spans="1:17" x14ac:dyDescent="0.3">
      <c r="A93" s="15">
        <v>44435</v>
      </c>
      <c r="B93" s="1">
        <v>0.14000000000000001</v>
      </c>
      <c r="C93" s="1">
        <v>0</v>
      </c>
      <c r="D93" s="57">
        <f t="shared" si="7"/>
        <v>3.6367644170874791E-2</v>
      </c>
      <c r="E93" s="1">
        <f t="shared" si="6"/>
        <v>2021</v>
      </c>
      <c r="L93" s="1">
        <v>1</v>
      </c>
      <c r="M93" s="1">
        <v>1</v>
      </c>
      <c r="N93" s="1">
        <v>1</v>
      </c>
      <c r="P93" s="1">
        <v>1</v>
      </c>
      <c r="Q93" s="1">
        <v>1</v>
      </c>
    </row>
    <row r="94" spans="1:17" x14ac:dyDescent="0.3">
      <c r="A94" s="15">
        <v>44434</v>
      </c>
      <c r="B94" s="1">
        <v>0.13</v>
      </c>
      <c r="C94" s="1">
        <v>0</v>
      </c>
      <c r="D94" s="57">
        <f t="shared" si="7"/>
        <v>-7.410797215372196E-2</v>
      </c>
      <c r="E94" s="1">
        <f t="shared" si="6"/>
        <v>2021</v>
      </c>
      <c r="L94" s="1">
        <v>1</v>
      </c>
      <c r="M94" s="1">
        <v>1</v>
      </c>
      <c r="N94" s="1">
        <v>1</v>
      </c>
      <c r="P94" s="1">
        <v>1</v>
      </c>
      <c r="Q94" s="1">
        <v>1</v>
      </c>
    </row>
    <row r="95" spans="1:17" x14ac:dyDescent="0.3">
      <c r="A95" s="15">
        <v>44433</v>
      </c>
      <c r="B95" s="1">
        <v>0.13500000000000001</v>
      </c>
      <c r="C95" s="1">
        <v>0</v>
      </c>
      <c r="D95" s="57">
        <f t="shared" si="7"/>
        <v>3.7740327982847113E-2</v>
      </c>
      <c r="E95" s="1">
        <f t="shared" si="6"/>
        <v>2021</v>
      </c>
      <c r="L95" s="1">
        <v>1</v>
      </c>
      <c r="M95" s="1">
        <v>1</v>
      </c>
      <c r="N95" s="1">
        <v>1</v>
      </c>
      <c r="P95" s="1">
        <v>1</v>
      </c>
      <c r="Q95" s="1">
        <v>1</v>
      </c>
    </row>
    <row r="96" spans="1:17" x14ac:dyDescent="0.3">
      <c r="A96" s="15">
        <v>44432</v>
      </c>
      <c r="B96" s="1">
        <v>0.14000000000000001</v>
      </c>
      <c r="C96" s="1">
        <v>0</v>
      </c>
      <c r="D96" s="57">
        <f t="shared" si="7"/>
        <v>3.6367644170874791E-2</v>
      </c>
      <c r="E96" s="1">
        <f t="shared" si="6"/>
        <v>2021</v>
      </c>
      <c r="L96" s="1">
        <v>1</v>
      </c>
      <c r="M96" s="1">
        <v>1</v>
      </c>
      <c r="N96" s="1">
        <v>1</v>
      </c>
      <c r="P96" s="1">
        <v>1</v>
      </c>
      <c r="Q96" s="1">
        <v>1</v>
      </c>
    </row>
    <row r="97" spans="1:17" x14ac:dyDescent="0.3">
      <c r="A97" s="15">
        <v>44431</v>
      </c>
      <c r="B97" s="1">
        <v>0.13500000000000001</v>
      </c>
      <c r="C97" s="1">
        <v>0</v>
      </c>
      <c r="D97" s="57">
        <f t="shared" si="7"/>
        <v>-3.6367644170874833E-2</v>
      </c>
      <c r="E97" s="1">
        <f t="shared" si="6"/>
        <v>2021</v>
      </c>
      <c r="L97" s="1">
        <v>1</v>
      </c>
      <c r="M97" s="1">
        <v>1</v>
      </c>
      <c r="N97" s="1">
        <v>1</v>
      </c>
      <c r="P97" s="1">
        <v>1</v>
      </c>
      <c r="Q97" s="1">
        <v>1</v>
      </c>
    </row>
    <row r="98" spans="1:17" x14ac:dyDescent="0.3">
      <c r="A98" s="15">
        <v>44428</v>
      </c>
      <c r="B98" s="1">
        <v>0.14499999999999999</v>
      </c>
      <c r="C98" s="1">
        <v>0</v>
      </c>
      <c r="D98" s="57">
        <f t="shared" si="7"/>
        <v>7.1458963982144852E-2</v>
      </c>
      <c r="E98" s="1">
        <f t="shared" si="6"/>
        <v>2021</v>
      </c>
      <c r="L98" s="1">
        <v>1</v>
      </c>
      <c r="M98" s="1">
        <v>1</v>
      </c>
      <c r="N98" s="1">
        <v>1</v>
      </c>
      <c r="P98" s="1">
        <v>1</v>
      </c>
      <c r="Q98" s="1">
        <v>1</v>
      </c>
    </row>
    <row r="99" spans="1:17" x14ac:dyDescent="0.3">
      <c r="A99" s="15">
        <v>44427</v>
      </c>
      <c r="B99" s="1">
        <v>0.14000000000000001</v>
      </c>
      <c r="C99" s="1">
        <v>0</v>
      </c>
      <c r="D99" s="57">
        <f t="shared" si="7"/>
        <v>-3.5091319811269943E-2</v>
      </c>
      <c r="E99" s="1">
        <f t="shared" si="6"/>
        <v>2021</v>
      </c>
      <c r="L99" s="1">
        <v>1</v>
      </c>
      <c r="M99" s="1">
        <v>1</v>
      </c>
      <c r="N99" s="1">
        <v>1</v>
      </c>
      <c r="P99" s="1">
        <v>1</v>
      </c>
      <c r="Q99" s="1">
        <v>1</v>
      </c>
    </row>
    <row r="100" spans="1:17" x14ac:dyDescent="0.3">
      <c r="A100" s="15">
        <v>44426</v>
      </c>
      <c r="B100" s="1">
        <v>0.14000000000000001</v>
      </c>
      <c r="C100" s="1">
        <v>0</v>
      </c>
      <c r="D100" s="57">
        <f t="shared" si="7"/>
        <v>0</v>
      </c>
      <c r="E100" s="1">
        <f t="shared" si="6"/>
        <v>2021</v>
      </c>
      <c r="L100" s="1">
        <v>1</v>
      </c>
      <c r="M100" s="1">
        <v>1</v>
      </c>
      <c r="N100" s="1">
        <v>1</v>
      </c>
      <c r="P100" s="1">
        <v>1</v>
      </c>
      <c r="Q100" s="1">
        <v>1</v>
      </c>
    </row>
    <row r="101" spans="1:17" x14ac:dyDescent="0.3">
      <c r="A101" s="15">
        <v>44425</v>
      </c>
      <c r="B101" s="1">
        <v>0.14499999999999999</v>
      </c>
      <c r="C101" s="1">
        <v>0</v>
      </c>
      <c r="D101" s="57">
        <f t="shared" si="7"/>
        <v>3.5091319811269978E-2</v>
      </c>
      <c r="E101" s="1">
        <f t="shared" si="6"/>
        <v>2021</v>
      </c>
      <c r="L101" s="1">
        <v>1</v>
      </c>
      <c r="M101" s="1">
        <v>1</v>
      </c>
      <c r="N101" s="1">
        <v>1</v>
      </c>
      <c r="P101" s="1">
        <v>1</v>
      </c>
      <c r="Q101" s="1">
        <v>1</v>
      </c>
    </row>
    <row r="102" spans="1:17" x14ac:dyDescent="0.3">
      <c r="A102" s="15">
        <v>44424</v>
      </c>
      <c r="B102" s="1">
        <v>0.155</v>
      </c>
      <c r="C102" s="1">
        <v>0</v>
      </c>
      <c r="D102" s="57">
        <f t="shared" si="7"/>
        <v>6.6691374498672351E-2</v>
      </c>
      <c r="E102" s="1">
        <f t="shared" si="6"/>
        <v>2021</v>
      </c>
      <c r="L102" s="1">
        <v>1</v>
      </c>
      <c r="M102" s="1">
        <v>1</v>
      </c>
      <c r="N102" s="1">
        <v>1</v>
      </c>
      <c r="P102" s="1">
        <v>1</v>
      </c>
      <c r="Q102" s="1">
        <v>1</v>
      </c>
    </row>
    <row r="103" spans="1:17" x14ac:dyDescent="0.3">
      <c r="A103" s="15">
        <v>44421</v>
      </c>
      <c r="B103" s="1">
        <v>0.15</v>
      </c>
      <c r="C103" s="1">
        <v>0</v>
      </c>
      <c r="D103" s="57">
        <f t="shared" si="7"/>
        <v>-3.2789822822990956E-2</v>
      </c>
      <c r="E103" s="1">
        <f t="shared" si="6"/>
        <v>2021</v>
      </c>
      <c r="L103" s="1">
        <v>1</v>
      </c>
      <c r="M103" s="1">
        <v>1</v>
      </c>
      <c r="N103" s="1">
        <v>1</v>
      </c>
      <c r="P103" s="1">
        <v>1</v>
      </c>
      <c r="Q103" s="1">
        <v>1</v>
      </c>
    </row>
    <row r="104" spans="1:17" x14ac:dyDescent="0.3">
      <c r="A104" s="15">
        <v>44420</v>
      </c>
      <c r="B104" s="1">
        <v>0.15</v>
      </c>
      <c r="C104" s="1">
        <v>0</v>
      </c>
      <c r="D104" s="57">
        <f t="shared" si="7"/>
        <v>0</v>
      </c>
      <c r="E104" s="1">
        <f t="shared" si="6"/>
        <v>2021</v>
      </c>
      <c r="L104" s="1">
        <v>1</v>
      </c>
      <c r="M104" s="1">
        <v>1</v>
      </c>
      <c r="N104" s="1">
        <v>1</v>
      </c>
      <c r="P104" s="1">
        <v>1</v>
      </c>
      <c r="Q104" s="1">
        <v>1</v>
      </c>
    </row>
    <row r="105" spans="1:17" x14ac:dyDescent="0.3">
      <c r="A105" s="15">
        <v>44419</v>
      </c>
      <c r="B105" s="1">
        <v>0.16</v>
      </c>
      <c r="C105" s="1">
        <v>0</v>
      </c>
      <c r="D105" s="57">
        <f t="shared" si="7"/>
        <v>6.4538521137571164E-2</v>
      </c>
      <c r="E105" s="1">
        <f t="shared" si="6"/>
        <v>2021</v>
      </c>
      <c r="L105" s="1">
        <v>1</v>
      </c>
      <c r="M105" s="1">
        <v>1</v>
      </c>
      <c r="N105" s="1">
        <v>1</v>
      </c>
      <c r="P105" s="1">
        <v>1</v>
      </c>
      <c r="Q105" s="1">
        <v>1</v>
      </c>
    </row>
    <row r="106" spans="1:17" x14ac:dyDescent="0.3">
      <c r="A106" s="15">
        <v>44418</v>
      </c>
      <c r="B106" s="1">
        <v>0.14499999999999999</v>
      </c>
      <c r="C106" s="1">
        <v>0</v>
      </c>
      <c r="D106" s="57">
        <f t="shared" si="7"/>
        <v>-9.8440072813252649E-2</v>
      </c>
      <c r="E106" s="1">
        <f t="shared" si="6"/>
        <v>2021</v>
      </c>
      <c r="L106" s="1">
        <v>1</v>
      </c>
      <c r="M106" s="1">
        <v>1</v>
      </c>
      <c r="N106" s="1">
        <v>1</v>
      </c>
      <c r="P106" s="1">
        <v>1</v>
      </c>
      <c r="Q106" s="1">
        <v>1</v>
      </c>
    </row>
    <row r="107" spans="1:17" x14ac:dyDescent="0.3">
      <c r="A107" s="15">
        <v>44417</v>
      </c>
      <c r="B107" s="1">
        <v>0.16500000000000001</v>
      </c>
      <c r="C107" s="1">
        <v>0</v>
      </c>
      <c r="D107" s="57">
        <f t="shared" si="7"/>
        <v>0.12921173148000625</v>
      </c>
      <c r="E107" s="1">
        <f t="shared" si="6"/>
        <v>2021</v>
      </c>
      <c r="L107" s="1">
        <v>1</v>
      </c>
      <c r="M107" s="1">
        <v>1</v>
      </c>
      <c r="N107" s="1">
        <v>1</v>
      </c>
      <c r="P107" s="1">
        <v>1</v>
      </c>
      <c r="Q107" s="1">
        <v>1</v>
      </c>
    </row>
    <row r="108" spans="1:17" x14ac:dyDescent="0.3">
      <c r="A108" s="15">
        <v>44414</v>
      </c>
      <c r="B108" s="1">
        <v>0.15</v>
      </c>
      <c r="C108" s="1">
        <v>0</v>
      </c>
      <c r="D108" s="57">
        <f t="shared" si="7"/>
        <v>-9.5310179804324893E-2</v>
      </c>
      <c r="E108" s="1">
        <f t="shared" si="6"/>
        <v>2021</v>
      </c>
      <c r="L108" s="1">
        <v>1</v>
      </c>
      <c r="M108" s="1">
        <v>1</v>
      </c>
      <c r="N108" s="1">
        <v>1</v>
      </c>
      <c r="P108" s="1">
        <v>1</v>
      </c>
      <c r="Q108" s="1">
        <v>1</v>
      </c>
    </row>
    <row r="109" spans="1:17" x14ac:dyDescent="0.3">
      <c r="A109" s="15">
        <v>44413</v>
      </c>
      <c r="B109" s="1">
        <v>0.14499999999999999</v>
      </c>
      <c r="C109" s="1">
        <v>0</v>
      </c>
      <c r="D109" s="57">
        <f t="shared" si="7"/>
        <v>-3.3901551675681339E-2</v>
      </c>
      <c r="E109" s="1">
        <f t="shared" si="6"/>
        <v>2021</v>
      </c>
      <c r="L109" s="1">
        <v>1</v>
      </c>
      <c r="M109" s="1">
        <v>1</v>
      </c>
      <c r="N109" s="1">
        <v>1</v>
      </c>
      <c r="P109" s="1">
        <v>1</v>
      </c>
      <c r="Q109" s="1">
        <v>1</v>
      </c>
    </row>
    <row r="110" spans="1:17" x14ac:dyDescent="0.3">
      <c r="A110" s="15">
        <v>44412</v>
      </c>
      <c r="B110" s="1">
        <v>0.14000000000000001</v>
      </c>
      <c r="C110" s="1">
        <v>0</v>
      </c>
      <c r="D110" s="57">
        <f t="shared" si="7"/>
        <v>-3.5091319811269943E-2</v>
      </c>
      <c r="E110" s="1">
        <f t="shared" si="6"/>
        <v>2021</v>
      </c>
      <c r="L110" s="1">
        <v>1</v>
      </c>
      <c r="M110" s="1">
        <v>1</v>
      </c>
      <c r="N110" s="1">
        <v>1</v>
      </c>
      <c r="P110" s="1">
        <v>1</v>
      </c>
      <c r="Q110" s="1">
        <v>1</v>
      </c>
    </row>
    <row r="111" spans="1:17" x14ac:dyDescent="0.3">
      <c r="A111" s="15">
        <v>44411</v>
      </c>
      <c r="B111" s="1">
        <v>0.13500000000000001</v>
      </c>
      <c r="C111" s="1">
        <v>0</v>
      </c>
      <c r="D111" s="57">
        <f t="shared" si="7"/>
        <v>-3.6367644170874833E-2</v>
      </c>
      <c r="E111" s="1">
        <f t="shared" si="6"/>
        <v>2021</v>
      </c>
      <c r="L111" s="1">
        <v>1</v>
      </c>
      <c r="M111" s="1">
        <v>1</v>
      </c>
      <c r="N111" s="1">
        <v>1</v>
      </c>
      <c r="P111" s="1">
        <v>1</v>
      </c>
      <c r="Q111" s="1">
        <v>1</v>
      </c>
    </row>
    <row r="112" spans="1:17" x14ac:dyDescent="0.3">
      <c r="A112" s="15">
        <v>44407</v>
      </c>
      <c r="B112" s="1">
        <v>0.13500000000000001</v>
      </c>
      <c r="C112" s="1">
        <v>0</v>
      </c>
      <c r="D112" s="57">
        <f t="shared" si="7"/>
        <v>0</v>
      </c>
      <c r="E112" s="1">
        <f t="shared" si="6"/>
        <v>2021</v>
      </c>
      <c r="L112" s="1">
        <v>1</v>
      </c>
      <c r="M112" s="1">
        <v>1</v>
      </c>
      <c r="N112" s="1">
        <v>1</v>
      </c>
      <c r="P112" s="1">
        <v>1</v>
      </c>
      <c r="Q112" s="1">
        <v>1</v>
      </c>
    </row>
    <row r="113" spans="1:17" x14ac:dyDescent="0.3">
      <c r="A113" s="15">
        <v>44406</v>
      </c>
      <c r="B113" s="1">
        <v>0.13</v>
      </c>
      <c r="C113" s="1">
        <v>0</v>
      </c>
      <c r="D113" s="57">
        <f t="shared" si="7"/>
        <v>-3.7740327982847086E-2</v>
      </c>
      <c r="E113" s="1">
        <f t="shared" si="6"/>
        <v>2021</v>
      </c>
      <c r="L113" s="1">
        <v>1</v>
      </c>
      <c r="M113" s="1">
        <v>1</v>
      </c>
      <c r="N113" s="1">
        <v>1</v>
      </c>
      <c r="P113" s="1">
        <v>1</v>
      </c>
      <c r="Q113" s="1">
        <v>1</v>
      </c>
    </row>
    <row r="114" spans="1:17" x14ac:dyDescent="0.3">
      <c r="A114" s="15">
        <v>44405</v>
      </c>
      <c r="B114" s="1">
        <v>0.13</v>
      </c>
      <c r="C114" s="1">
        <v>0</v>
      </c>
      <c r="D114" s="57">
        <f t="shared" si="7"/>
        <v>0</v>
      </c>
      <c r="E114" s="1">
        <f t="shared" si="6"/>
        <v>2021</v>
      </c>
      <c r="L114" s="1">
        <v>1</v>
      </c>
      <c r="M114" s="1">
        <v>1</v>
      </c>
      <c r="N114" s="1">
        <v>1</v>
      </c>
      <c r="P114" s="1">
        <v>1</v>
      </c>
      <c r="Q114" s="1">
        <v>1</v>
      </c>
    </row>
    <row r="115" spans="1:17" x14ac:dyDescent="0.3">
      <c r="A115" s="15">
        <v>44404</v>
      </c>
      <c r="B115" s="1">
        <v>0.13</v>
      </c>
      <c r="C115" s="1">
        <v>0</v>
      </c>
      <c r="D115" s="57">
        <f t="shared" si="7"/>
        <v>0</v>
      </c>
      <c r="E115" s="1">
        <f t="shared" si="6"/>
        <v>2021</v>
      </c>
      <c r="L115" s="1">
        <v>1</v>
      </c>
      <c r="M115" s="1">
        <v>1</v>
      </c>
      <c r="N115" s="1">
        <v>1</v>
      </c>
      <c r="P115" s="1">
        <v>1</v>
      </c>
      <c r="Q115" s="1">
        <v>1</v>
      </c>
    </row>
    <row r="116" spans="1:17" x14ac:dyDescent="0.3">
      <c r="A116" s="15">
        <v>44403</v>
      </c>
      <c r="B116" s="1">
        <v>0.13500000000000001</v>
      </c>
      <c r="C116" s="1">
        <v>0</v>
      </c>
      <c r="D116" s="57">
        <f t="shared" si="7"/>
        <v>3.7740327982847113E-2</v>
      </c>
      <c r="E116" s="1">
        <f t="shared" si="6"/>
        <v>2021</v>
      </c>
      <c r="L116" s="1">
        <v>1</v>
      </c>
      <c r="M116" s="1">
        <v>1</v>
      </c>
      <c r="N116" s="1">
        <v>1</v>
      </c>
      <c r="P116" s="1">
        <v>1</v>
      </c>
      <c r="Q116" s="1">
        <v>1</v>
      </c>
    </row>
    <row r="117" spans="1:17" x14ac:dyDescent="0.3">
      <c r="A117" s="15">
        <v>44400</v>
      </c>
      <c r="B117" s="1">
        <v>0.125</v>
      </c>
      <c r="C117" s="1">
        <v>0</v>
      </c>
      <c r="D117" s="57">
        <f t="shared" si="7"/>
        <v>-7.6961041136128436E-2</v>
      </c>
      <c r="E117" s="1">
        <f t="shared" si="6"/>
        <v>2021</v>
      </c>
      <c r="L117" s="1">
        <v>1</v>
      </c>
      <c r="M117" s="1">
        <v>1</v>
      </c>
      <c r="N117" s="1">
        <v>1</v>
      </c>
      <c r="P117" s="1">
        <v>1</v>
      </c>
      <c r="Q117" s="1">
        <v>1</v>
      </c>
    </row>
    <row r="118" spans="1:17" x14ac:dyDescent="0.3">
      <c r="A118" s="15">
        <v>44399</v>
      </c>
      <c r="B118" s="1">
        <v>0.13500000000000001</v>
      </c>
      <c r="C118" s="1">
        <v>0</v>
      </c>
      <c r="D118" s="57">
        <f t="shared" si="7"/>
        <v>7.6961041136128394E-2</v>
      </c>
      <c r="E118" s="1">
        <f t="shared" si="6"/>
        <v>2021</v>
      </c>
      <c r="L118" s="1">
        <v>1</v>
      </c>
      <c r="M118" s="1">
        <v>1</v>
      </c>
      <c r="N118" s="1">
        <v>1</v>
      </c>
      <c r="P118" s="1">
        <v>1</v>
      </c>
      <c r="Q118" s="1">
        <v>1</v>
      </c>
    </row>
    <row r="119" spans="1:17" x14ac:dyDescent="0.3">
      <c r="A119" s="15">
        <v>44398</v>
      </c>
      <c r="B119" s="1">
        <v>0.13</v>
      </c>
      <c r="C119" s="1">
        <v>0</v>
      </c>
      <c r="D119" s="57">
        <f t="shared" si="7"/>
        <v>-3.7740327982847086E-2</v>
      </c>
      <c r="E119" s="1">
        <f t="shared" si="6"/>
        <v>2021</v>
      </c>
      <c r="L119" s="1">
        <v>1</v>
      </c>
      <c r="M119" s="1">
        <v>1</v>
      </c>
      <c r="N119" s="1">
        <v>1</v>
      </c>
      <c r="P119" s="1">
        <v>1</v>
      </c>
      <c r="Q119" s="1">
        <v>1</v>
      </c>
    </row>
    <row r="120" spans="1:17" x14ac:dyDescent="0.3">
      <c r="A120" s="15">
        <v>44397</v>
      </c>
      <c r="B120" s="1">
        <v>0.13</v>
      </c>
      <c r="C120" s="1">
        <v>0</v>
      </c>
      <c r="D120" s="57">
        <f t="shared" si="7"/>
        <v>0</v>
      </c>
      <c r="E120" s="1">
        <f t="shared" si="6"/>
        <v>2021</v>
      </c>
      <c r="L120" s="1">
        <v>1</v>
      </c>
      <c r="M120" s="1">
        <v>1</v>
      </c>
      <c r="N120" s="1">
        <v>1</v>
      </c>
      <c r="P120" s="1">
        <v>1</v>
      </c>
      <c r="Q120" s="1">
        <v>1</v>
      </c>
    </row>
    <row r="121" spans="1:17" x14ac:dyDescent="0.3">
      <c r="A121" s="15">
        <v>44396</v>
      </c>
      <c r="B121" s="1">
        <v>0.13500000000000001</v>
      </c>
      <c r="C121" s="1">
        <v>0</v>
      </c>
      <c r="D121" s="57">
        <f t="shared" si="7"/>
        <v>3.7740327982847113E-2</v>
      </c>
      <c r="E121" s="1">
        <f t="shared" si="6"/>
        <v>2021</v>
      </c>
      <c r="L121" s="1">
        <v>1</v>
      </c>
      <c r="M121" s="1">
        <v>1</v>
      </c>
      <c r="N121" s="1">
        <v>1</v>
      </c>
      <c r="P121" s="1">
        <v>1</v>
      </c>
      <c r="Q121" s="1">
        <v>1</v>
      </c>
    </row>
    <row r="122" spans="1:17" x14ac:dyDescent="0.3">
      <c r="A122" s="15">
        <v>44393</v>
      </c>
      <c r="B122" s="1">
        <v>0.13500000000000001</v>
      </c>
      <c r="C122" s="1">
        <v>0</v>
      </c>
      <c r="D122" s="57">
        <f t="shared" si="7"/>
        <v>0</v>
      </c>
      <c r="E122" s="1">
        <f t="shared" si="6"/>
        <v>2021</v>
      </c>
      <c r="L122" s="1">
        <v>1</v>
      </c>
      <c r="M122" s="1">
        <v>1</v>
      </c>
      <c r="N122" s="1">
        <v>1</v>
      </c>
      <c r="P122" s="1">
        <v>1</v>
      </c>
      <c r="Q122" s="1">
        <v>1</v>
      </c>
    </row>
    <row r="123" spans="1:17" x14ac:dyDescent="0.3">
      <c r="A123" s="15">
        <v>44392</v>
      </c>
      <c r="B123" s="1">
        <v>0.14000000000000001</v>
      </c>
      <c r="C123" s="1">
        <v>0</v>
      </c>
      <c r="D123" s="57">
        <f t="shared" si="7"/>
        <v>3.6367644170874791E-2</v>
      </c>
      <c r="E123" s="1">
        <f t="shared" si="6"/>
        <v>2021</v>
      </c>
      <c r="L123" s="1">
        <v>1</v>
      </c>
      <c r="M123" s="1">
        <v>1</v>
      </c>
      <c r="N123" s="1">
        <v>1</v>
      </c>
      <c r="P123" s="1">
        <v>1</v>
      </c>
      <c r="Q123" s="1">
        <v>1</v>
      </c>
    </row>
    <row r="124" spans="1:17" x14ac:dyDescent="0.3">
      <c r="A124" s="15">
        <v>44391</v>
      </c>
      <c r="B124" s="1">
        <v>0.14000000000000001</v>
      </c>
      <c r="C124" s="1">
        <v>0</v>
      </c>
      <c r="D124" s="57">
        <f t="shared" si="7"/>
        <v>0</v>
      </c>
      <c r="E124" s="1">
        <f t="shared" si="6"/>
        <v>2021</v>
      </c>
      <c r="L124" s="1">
        <v>1</v>
      </c>
      <c r="M124" s="1">
        <v>1</v>
      </c>
      <c r="N124" s="1">
        <v>1</v>
      </c>
      <c r="P124" s="1">
        <v>1</v>
      </c>
      <c r="Q124" s="1">
        <v>1</v>
      </c>
    </row>
    <row r="125" spans="1:17" x14ac:dyDescent="0.3">
      <c r="A125" s="15">
        <v>44390</v>
      </c>
      <c r="B125" s="1">
        <v>0.14499999999999999</v>
      </c>
      <c r="C125" s="1">
        <v>0</v>
      </c>
      <c r="D125" s="57">
        <f t="shared" si="7"/>
        <v>3.5091319811269978E-2</v>
      </c>
      <c r="E125" s="1">
        <f t="shared" si="6"/>
        <v>2021</v>
      </c>
      <c r="L125" s="1">
        <v>1</v>
      </c>
      <c r="M125" s="1">
        <v>1</v>
      </c>
      <c r="N125" s="1">
        <v>1</v>
      </c>
      <c r="P125" s="1">
        <v>1</v>
      </c>
      <c r="Q125" s="1">
        <v>1</v>
      </c>
    </row>
    <row r="126" spans="1:17" x14ac:dyDescent="0.3">
      <c r="A126" s="15">
        <v>44389</v>
      </c>
      <c r="B126" s="1">
        <v>0.15</v>
      </c>
      <c r="C126" s="1">
        <v>0</v>
      </c>
      <c r="D126" s="57">
        <f t="shared" si="7"/>
        <v>3.3901551675681416E-2</v>
      </c>
      <c r="E126" s="1">
        <f t="shared" si="6"/>
        <v>2021</v>
      </c>
      <c r="L126" s="1">
        <v>1</v>
      </c>
      <c r="M126" s="1">
        <v>1</v>
      </c>
      <c r="N126" s="1">
        <v>1</v>
      </c>
      <c r="P126" s="1">
        <v>1</v>
      </c>
      <c r="Q126" s="1">
        <v>1</v>
      </c>
    </row>
    <row r="127" spans="1:17" x14ac:dyDescent="0.3">
      <c r="A127" s="15">
        <v>44386</v>
      </c>
      <c r="B127" s="1">
        <v>0.14000000000000001</v>
      </c>
      <c r="C127" s="1">
        <v>0</v>
      </c>
      <c r="D127" s="57">
        <f t="shared" si="7"/>
        <v>-6.899287148695131E-2</v>
      </c>
      <c r="E127" s="1">
        <f t="shared" si="6"/>
        <v>2021</v>
      </c>
      <c r="L127" s="1">
        <v>1</v>
      </c>
      <c r="M127" s="1">
        <v>1</v>
      </c>
      <c r="N127" s="1">
        <v>1</v>
      </c>
      <c r="P127" s="1">
        <v>1</v>
      </c>
      <c r="Q127" s="1">
        <v>1</v>
      </c>
    </row>
    <row r="128" spans="1:17" x14ac:dyDescent="0.3">
      <c r="A128" s="15">
        <v>44385</v>
      </c>
      <c r="B128" s="1">
        <v>0.14499999999999999</v>
      </c>
      <c r="C128" s="1">
        <v>0</v>
      </c>
      <c r="D128" s="57">
        <f t="shared" si="7"/>
        <v>3.5091319811269978E-2</v>
      </c>
      <c r="E128" s="1">
        <f t="shared" si="6"/>
        <v>2021</v>
      </c>
      <c r="L128" s="1">
        <v>1</v>
      </c>
      <c r="M128" s="1">
        <v>1</v>
      </c>
      <c r="N128" s="1">
        <v>1</v>
      </c>
      <c r="P128" s="1">
        <v>1</v>
      </c>
      <c r="Q128" s="1">
        <v>1</v>
      </c>
    </row>
    <row r="129" spans="1:17" x14ac:dyDescent="0.3">
      <c r="A129" s="15">
        <v>44384</v>
      </c>
      <c r="B129" s="1">
        <v>0.14499999999999999</v>
      </c>
      <c r="C129" s="1">
        <v>0</v>
      </c>
      <c r="D129" s="57">
        <f t="shared" si="7"/>
        <v>0</v>
      </c>
      <c r="E129" s="1">
        <f t="shared" si="6"/>
        <v>2021</v>
      </c>
      <c r="L129" s="1">
        <v>1</v>
      </c>
      <c r="M129" s="1">
        <v>1</v>
      </c>
      <c r="N129" s="1">
        <v>1</v>
      </c>
      <c r="P129" s="1">
        <v>1</v>
      </c>
      <c r="Q129" s="1">
        <v>1</v>
      </c>
    </row>
    <row r="130" spans="1:17" x14ac:dyDescent="0.3">
      <c r="A130" s="15">
        <v>44383</v>
      </c>
      <c r="B130" s="1">
        <v>0.14000000000000001</v>
      </c>
      <c r="C130" s="1">
        <v>0</v>
      </c>
      <c r="D130" s="57">
        <f t="shared" si="7"/>
        <v>-3.5091319811269943E-2</v>
      </c>
      <c r="E130" s="1">
        <f t="shared" si="6"/>
        <v>2021</v>
      </c>
      <c r="L130" s="1">
        <v>1</v>
      </c>
      <c r="M130" s="1">
        <v>1</v>
      </c>
      <c r="N130" s="1">
        <v>1</v>
      </c>
      <c r="P130" s="1">
        <v>1</v>
      </c>
      <c r="Q130" s="1">
        <v>1</v>
      </c>
    </row>
    <row r="131" spans="1:17" x14ac:dyDescent="0.3">
      <c r="A131" s="15">
        <v>44382</v>
      </c>
      <c r="B131" s="1">
        <v>0.14000000000000001</v>
      </c>
      <c r="C131" s="1">
        <v>0</v>
      </c>
      <c r="D131" s="57">
        <f t="shared" si="7"/>
        <v>0</v>
      </c>
      <c r="E131" s="1">
        <f t="shared" si="6"/>
        <v>2021</v>
      </c>
      <c r="L131" s="1">
        <v>1</v>
      </c>
      <c r="M131" s="1">
        <v>1</v>
      </c>
      <c r="N131" s="1">
        <v>1</v>
      </c>
      <c r="P131" s="1">
        <v>1</v>
      </c>
      <c r="Q131" s="1">
        <v>1</v>
      </c>
    </row>
    <row r="132" spans="1:17" x14ac:dyDescent="0.3">
      <c r="A132" s="15">
        <v>44379</v>
      </c>
      <c r="B132" s="1">
        <v>0.13500000000000001</v>
      </c>
      <c r="C132" s="1">
        <v>0</v>
      </c>
      <c r="D132" s="57">
        <f t="shared" si="7"/>
        <v>-3.6367644170874833E-2</v>
      </c>
      <c r="E132" s="1">
        <f t="shared" si="6"/>
        <v>2021</v>
      </c>
      <c r="L132" s="1">
        <v>1</v>
      </c>
      <c r="M132" s="1">
        <v>1</v>
      </c>
      <c r="N132" s="1">
        <v>1</v>
      </c>
      <c r="P132" s="1">
        <v>1</v>
      </c>
      <c r="Q132" s="1">
        <v>1</v>
      </c>
    </row>
    <row r="133" spans="1:17" x14ac:dyDescent="0.3">
      <c r="A133" s="15">
        <v>44377</v>
      </c>
      <c r="B133" s="1">
        <v>0.13</v>
      </c>
      <c r="C133" s="1">
        <v>0</v>
      </c>
      <c r="D133" s="57">
        <f t="shared" si="7"/>
        <v>-3.7740327982847086E-2</v>
      </c>
      <c r="E133" s="1">
        <f t="shared" si="6"/>
        <v>2021</v>
      </c>
      <c r="L133" s="1">
        <v>1</v>
      </c>
      <c r="M133" s="1">
        <v>1</v>
      </c>
      <c r="N133" s="1">
        <v>1</v>
      </c>
      <c r="P133" s="1">
        <v>1</v>
      </c>
      <c r="Q133" s="1">
        <v>1</v>
      </c>
    </row>
    <row r="134" spans="1:17" x14ac:dyDescent="0.3">
      <c r="A134" s="15">
        <v>44376</v>
      </c>
      <c r="B134" s="1">
        <v>0.13500000000000001</v>
      </c>
      <c r="C134" s="1">
        <v>0</v>
      </c>
      <c r="D134" s="57">
        <f t="shared" si="7"/>
        <v>3.7740327982847113E-2</v>
      </c>
      <c r="E134" s="1">
        <f t="shared" si="6"/>
        <v>2021</v>
      </c>
      <c r="L134" s="1">
        <v>1</v>
      </c>
      <c r="M134" s="1">
        <v>1</v>
      </c>
      <c r="N134" s="1">
        <v>1</v>
      </c>
      <c r="P134" s="1">
        <v>1</v>
      </c>
      <c r="Q134" s="1">
        <v>1</v>
      </c>
    </row>
    <row r="135" spans="1:17" x14ac:dyDescent="0.3">
      <c r="A135" s="15">
        <v>44375</v>
      </c>
      <c r="B135" s="1">
        <v>0.13</v>
      </c>
      <c r="C135" s="1">
        <v>0</v>
      </c>
      <c r="D135" s="57">
        <f t="shared" si="7"/>
        <v>-3.7740327982847086E-2</v>
      </c>
      <c r="E135" s="1">
        <f t="shared" si="6"/>
        <v>2021</v>
      </c>
      <c r="L135" s="1">
        <v>1</v>
      </c>
      <c r="M135" s="1">
        <v>1</v>
      </c>
      <c r="N135" s="1">
        <v>1</v>
      </c>
      <c r="P135" s="1">
        <v>1</v>
      </c>
      <c r="Q135" s="1">
        <v>1</v>
      </c>
    </row>
    <row r="136" spans="1:17" x14ac:dyDescent="0.3">
      <c r="A136" s="15">
        <v>44372</v>
      </c>
      <c r="B136" s="1">
        <v>0.125</v>
      </c>
      <c r="C136" s="1">
        <v>0</v>
      </c>
      <c r="D136" s="57">
        <f t="shared" si="7"/>
        <v>-3.9220713153281385E-2</v>
      </c>
      <c r="E136" s="1">
        <f t="shared" si="6"/>
        <v>2021</v>
      </c>
      <c r="L136" s="1">
        <v>1</v>
      </c>
      <c r="M136" s="1">
        <v>1</v>
      </c>
      <c r="N136" s="1">
        <v>1</v>
      </c>
      <c r="P136" s="1">
        <v>1</v>
      </c>
      <c r="Q136" s="1">
        <v>1</v>
      </c>
    </row>
    <row r="137" spans="1:17" x14ac:dyDescent="0.3">
      <c r="A137" s="15">
        <v>44371</v>
      </c>
      <c r="B137" s="1">
        <v>0.13</v>
      </c>
      <c r="C137" s="1">
        <v>0</v>
      </c>
      <c r="D137" s="57">
        <f t="shared" si="7"/>
        <v>3.9220713153281329E-2</v>
      </c>
      <c r="E137" s="1">
        <f t="shared" ref="E137:E200" si="8">YEAR(A137)</f>
        <v>2021</v>
      </c>
      <c r="L137" s="1">
        <v>1</v>
      </c>
      <c r="M137" s="1">
        <v>1</v>
      </c>
      <c r="N137" s="1">
        <v>1</v>
      </c>
      <c r="P137" s="1">
        <v>1</v>
      </c>
      <c r="Q137" s="1">
        <v>1</v>
      </c>
    </row>
    <row r="138" spans="1:17" x14ac:dyDescent="0.3">
      <c r="A138" s="15">
        <v>44370</v>
      </c>
      <c r="B138" s="1">
        <v>0.125</v>
      </c>
      <c r="C138" s="1">
        <v>0</v>
      </c>
      <c r="D138" s="57">
        <f t="shared" si="7"/>
        <v>-3.9220713153281385E-2</v>
      </c>
      <c r="E138" s="1">
        <f t="shared" si="8"/>
        <v>2021</v>
      </c>
      <c r="L138" s="1">
        <v>1</v>
      </c>
      <c r="M138" s="1">
        <v>1</v>
      </c>
      <c r="N138" s="1">
        <v>1</v>
      </c>
      <c r="P138" s="1">
        <v>1</v>
      </c>
      <c r="Q138" s="1">
        <v>1</v>
      </c>
    </row>
    <row r="139" spans="1:17" x14ac:dyDescent="0.3">
      <c r="A139" s="15">
        <v>44369</v>
      </c>
      <c r="B139" s="1">
        <v>0.125</v>
      </c>
      <c r="C139" s="1">
        <v>0</v>
      </c>
      <c r="D139" s="57">
        <f t="shared" ref="D139:D202" si="9">LN((C139+B139)/(B138))</f>
        <v>0</v>
      </c>
      <c r="E139" s="1">
        <f t="shared" si="8"/>
        <v>2021</v>
      </c>
      <c r="L139" s="1">
        <v>1</v>
      </c>
      <c r="M139" s="1">
        <v>1</v>
      </c>
      <c r="N139" s="1">
        <v>1</v>
      </c>
      <c r="P139" s="1">
        <v>1</v>
      </c>
      <c r="Q139" s="1">
        <v>1</v>
      </c>
    </row>
    <row r="140" spans="1:17" x14ac:dyDescent="0.3">
      <c r="A140" s="15">
        <v>44368</v>
      </c>
      <c r="B140" s="1">
        <v>0.125</v>
      </c>
      <c r="C140" s="1">
        <v>0</v>
      </c>
      <c r="D140" s="57">
        <f t="shared" si="9"/>
        <v>0</v>
      </c>
      <c r="E140" s="1">
        <f t="shared" si="8"/>
        <v>2021</v>
      </c>
      <c r="L140" s="1">
        <v>1</v>
      </c>
      <c r="M140" s="1">
        <v>1</v>
      </c>
      <c r="N140" s="1">
        <v>1</v>
      </c>
      <c r="P140" s="1">
        <v>1</v>
      </c>
      <c r="Q140" s="1">
        <v>1</v>
      </c>
    </row>
    <row r="141" spans="1:17" x14ac:dyDescent="0.3">
      <c r="A141" s="15">
        <v>44365</v>
      </c>
      <c r="B141" s="1">
        <v>0.13</v>
      </c>
      <c r="C141" s="1">
        <v>0</v>
      </c>
      <c r="D141" s="57">
        <f t="shared" si="9"/>
        <v>3.9220713153281329E-2</v>
      </c>
      <c r="E141" s="1">
        <f t="shared" si="8"/>
        <v>2021</v>
      </c>
      <c r="L141" s="1">
        <v>1</v>
      </c>
      <c r="M141" s="1">
        <v>1</v>
      </c>
      <c r="N141" s="1">
        <v>1</v>
      </c>
      <c r="P141" s="1">
        <v>1</v>
      </c>
      <c r="Q141" s="1">
        <v>1</v>
      </c>
    </row>
    <row r="142" spans="1:17" x14ac:dyDescent="0.3">
      <c r="A142" s="15">
        <v>44364</v>
      </c>
      <c r="B142" s="1">
        <v>0.13500000000000001</v>
      </c>
      <c r="C142" s="1">
        <v>0</v>
      </c>
      <c r="D142" s="57">
        <f t="shared" si="9"/>
        <v>3.7740327982847113E-2</v>
      </c>
      <c r="E142" s="1">
        <f t="shared" si="8"/>
        <v>2021</v>
      </c>
      <c r="L142" s="1">
        <v>1</v>
      </c>
      <c r="M142" s="1">
        <v>1</v>
      </c>
      <c r="N142" s="1">
        <v>1</v>
      </c>
      <c r="P142" s="1">
        <v>1</v>
      </c>
      <c r="Q142" s="1">
        <v>1</v>
      </c>
    </row>
    <row r="143" spans="1:17" x14ac:dyDescent="0.3">
      <c r="A143" s="15">
        <v>44363</v>
      </c>
      <c r="B143" s="1">
        <v>0.13500000000000001</v>
      </c>
      <c r="C143" s="1">
        <v>0</v>
      </c>
      <c r="D143" s="57">
        <f t="shared" si="9"/>
        <v>0</v>
      </c>
      <c r="E143" s="1">
        <f t="shared" si="8"/>
        <v>2021</v>
      </c>
      <c r="L143" s="1">
        <v>1</v>
      </c>
      <c r="M143" s="1">
        <v>1</v>
      </c>
      <c r="N143" s="1">
        <v>1</v>
      </c>
      <c r="P143" s="1">
        <v>1</v>
      </c>
      <c r="Q143" s="1">
        <v>1</v>
      </c>
    </row>
    <row r="144" spans="1:17" x14ac:dyDescent="0.3">
      <c r="A144" s="15">
        <v>44362</v>
      </c>
      <c r="B144" s="1">
        <v>0.14000000000000001</v>
      </c>
      <c r="C144" s="1">
        <v>0</v>
      </c>
      <c r="D144" s="57">
        <f t="shared" si="9"/>
        <v>3.6367644170874791E-2</v>
      </c>
      <c r="E144" s="1">
        <f t="shared" si="8"/>
        <v>2021</v>
      </c>
      <c r="L144" s="1">
        <v>1</v>
      </c>
      <c r="M144" s="1">
        <v>1</v>
      </c>
      <c r="N144" s="1">
        <v>1</v>
      </c>
      <c r="P144" s="1">
        <v>1</v>
      </c>
      <c r="Q144" s="1">
        <v>1</v>
      </c>
    </row>
    <row r="145" spans="1:17" x14ac:dyDescent="0.3">
      <c r="A145" s="15">
        <v>44361</v>
      </c>
      <c r="B145" s="1">
        <v>0.14499999999999999</v>
      </c>
      <c r="C145" s="1">
        <v>0</v>
      </c>
      <c r="D145" s="57">
        <f t="shared" si="9"/>
        <v>3.5091319811269978E-2</v>
      </c>
      <c r="E145" s="1">
        <f t="shared" si="8"/>
        <v>2021</v>
      </c>
      <c r="L145" s="1">
        <v>1</v>
      </c>
      <c r="M145" s="1">
        <v>1</v>
      </c>
      <c r="N145" s="1">
        <v>1</v>
      </c>
      <c r="P145" s="1">
        <v>1</v>
      </c>
      <c r="Q145" s="1">
        <v>1</v>
      </c>
    </row>
    <row r="146" spans="1:17" x14ac:dyDescent="0.3">
      <c r="A146" s="15">
        <v>44358</v>
      </c>
      <c r="B146" s="1">
        <v>0.13500000000000001</v>
      </c>
      <c r="C146" s="1">
        <v>0</v>
      </c>
      <c r="D146" s="57">
        <f t="shared" si="9"/>
        <v>-7.1458963982144866E-2</v>
      </c>
      <c r="E146" s="1">
        <f t="shared" si="8"/>
        <v>2021</v>
      </c>
      <c r="L146" s="1">
        <v>1</v>
      </c>
      <c r="M146" s="1">
        <v>1</v>
      </c>
      <c r="N146" s="1">
        <v>1</v>
      </c>
      <c r="P146" s="1">
        <v>1</v>
      </c>
      <c r="Q146" s="1">
        <v>1</v>
      </c>
    </row>
    <row r="147" spans="1:17" x14ac:dyDescent="0.3">
      <c r="A147" s="15">
        <v>44357</v>
      </c>
      <c r="B147" s="1">
        <v>0.13</v>
      </c>
      <c r="C147" s="1">
        <v>0</v>
      </c>
      <c r="D147" s="57">
        <f t="shared" si="9"/>
        <v>-3.7740327982847086E-2</v>
      </c>
      <c r="E147" s="1">
        <f t="shared" si="8"/>
        <v>2021</v>
      </c>
      <c r="L147" s="1">
        <v>1</v>
      </c>
      <c r="M147" s="1">
        <v>1</v>
      </c>
      <c r="N147" s="1">
        <v>1</v>
      </c>
      <c r="P147" s="1">
        <v>1</v>
      </c>
      <c r="Q147" s="1">
        <v>1</v>
      </c>
    </row>
    <row r="148" spans="1:17" x14ac:dyDescent="0.3">
      <c r="A148" s="15">
        <v>44356</v>
      </c>
      <c r="B148" s="1">
        <v>0.13500000000000001</v>
      </c>
      <c r="C148" s="1">
        <v>0</v>
      </c>
      <c r="D148" s="57">
        <f t="shared" si="9"/>
        <v>3.7740327982847113E-2</v>
      </c>
      <c r="E148" s="1">
        <f t="shared" si="8"/>
        <v>2021</v>
      </c>
      <c r="L148" s="1">
        <v>1</v>
      </c>
      <c r="M148" s="1">
        <v>1</v>
      </c>
      <c r="N148" s="1">
        <v>1</v>
      </c>
      <c r="P148" s="1">
        <v>1</v>
      </c>
      <c r="Q148" s="1">
        <v>1</v>
      </c>
    </row>
    <row r="149" spans="1:17" x14ac:dyDescent="0.3">
      <c r="A149" s="15">
        <v>44355</v>
      </c>
      <c r="B149" s="1">
        <v>0.14000000000000001</v>
      </c>
      <c r="C149" s="1">
        <v>0</v>
      </c>
      <c r="D149" s="57">
        <f t="shared" si="9"/>
        <v>3.6367644170874791E-2</v>
      </c>
      <c r="E149" s="1">
        <f t="shared" si="8"/>
        <v>2021</v>
      </c>
      <c r="L149" s="1">
        <v>1</v>
      </c>
      <c r="M149" s="1">
        <v>1</v>
      </c>
      <c r="N149" s="1">
        <v>1</v>
      </c>
      <c r="P149" s="1">
        <v>1</v>
      </c>
      <c r="Q149" s="1">
        <v>1</v>
      </c>
    </row>
    <row r="150" spans="1:17" x14ac:dyDescent="0.3">
      <c r="A150" s="15">
        <v>44354</v>
      </c>
      <c r="B150" s="1">
        <v>0.14000000000000001</v>
      </c>
      <c r="C150" s="1">
        <v>0</v>
      </c>
      <c r="D150" s="57">
        <f t="shared" si="9"/>
        <v>0</v>
      </c>
      <c r="E150" s="1">
        <f t="shared" si="8"/>
        <v>2021</v>
      </c>
      <c r="L150" s="1">
        <v>1</v>
      </c>
      <c r="M150" s="1">
        <v>1</v>
      </c>
      <c r="N150" s="1">
        <v>1</v>
      </c>
      <c r="P150" s="1">
        <v>1</v>
      </c>
      <c r="Q150" s="1">
        <v>1</v>
      </c>
    </row>
    <row r="151" spans="1:17" x14ac:dyDescent="0.3">
      <c r="A151" s="15">
        <v>44351</v>
      </c>
      <c r="B151" s="1">
        <v>0.16</v>
      </c>
      <c r="C151" s="1">
        <v>0</v>
      </c>
      <c r="D151" s="57">
        <f t="shared" si="9"/>
        <v>0.13353139262452257</v>
      </c>
      <c r="E151" s="1">
        <f t="shared" si="8"/>
        <v>2021</v>
      </c>
      <c r="L151" s="1">
        <v>1</v>
      </c>
      <c r="M151" s="1">
        <v>1</v>
      </c>
      <c r="N151" s="1">
        <v>1</v>
      </c>
      <c r="P151" s="1">
        <v>1</v>
      </c>
      <c r="Q151" s="1">
        <v>1</v>
      </c>
    </row>
    <row r="152" spans="1:17" x14ac:dyDescent="0.3">
      <c r="A152" s="15">
        <v>44350</v>
      </c>
      <c r="B152" s="1">
        <v>0.15</v>
      </c>
      <c r="C152" s="1">
        <v>0</v>
      </c>
      <c r="D152" s="57">
        <f t="shared" si="9"/>
        <v>-6.4538521137571178E-2</v>
      </c>
      <c r="E152" s="1">
        <f t="shared" si="8"/>
        <v>2021</v>
      </c>
      <c r="L152" s="1">
        <v>1</v>
      </c>
      <c r="M152" s="1">
        <v>1</v>
      </c>
      <c r="N152" s="1">
        <v>1</v>
      </c>
      <c r="P152" s="1">
        <v>1</v>
      </c>
      <c r="Q152" s="1">
        <v>1</v>
      </c>
    </row>
    <row r="153" spans="1:17" x14ac:dyDescent="0.3">
      <c r="A153" s="15">
        <v>44349</v>
      </c>
      <c r="B153" s="1">
        <v>0.16</v>
      </c>
      <c r="C153" s="1">
        <v>0</v>
      </c>
      <c r="D153" s="57">
        <f t="shared" si="9"/>
        <v>6.4538521137571164E-2</v>
      </c>
      <c r="E153" s="1">
        <f t="shared" si="8"/>
        <v>2021</v>
      </c>
      <c r="L153" s="1">
        <v>1</v>
      </c>
      <c r="M153" s="1">
        <v>1</v>
      </c>
      <c r="N153" s="1">
        <v>1</v>
      </c>
      <c r="P153" s="1">
        <v>1</v>
      </c>
      <c r="Q153" s="1">
        <v>1</v>
      </c>
    </row>
    <row r="154" spans="1:17" x14ac:dyDescent="0.3">
      <c r="A154" s="15">
        <v>44348</v>
      </c>
      <c r="B154" s="1">
        <v>0.17</v>
      </c>
      <c r="C154" s="1">
        <v>0</v>
      </c>
      <c r="D154" s="57">
        <f t="shared" si="9"/>
        <v>6.062462181643484E-2</v>
      </c>
      <c r="E154" s="1">
        <f t="shared" si="8"/>
        <v>2021</v>
      </c>
      <c r="L154" s="1">
        <v>1</v>
      </c>
      <c r="M154" s="1">
        <v>1</v>
      </c>
      <c r="N154" s="1">
        <v>1</v>
      </c>
      <c r="P154" s="1">
        <v>1</v>
      </c>
      <c r="Q154" s="1">
        <v>1</v>
      </c>
    </row>
    <row r="155" spans="1:17" x14ac:dyDescent="0.3">
      <c r="A155" s="15">
        <v>44347</v>
      </c>
      <c r="B155" s="1">
        <v>0.17</v>
      </c>
      <c r="C155" s="1">
        <v>0</v>
      </c>
      <c r="D155" s="57">
        <f t="shared" si="9"/>
        <v>0</v>
      </c>
      <c r="E155" s="1">
        <f t="shared" si="8"/>
        <v>2021</v>
      </c>
      <c r="L155" s="1">
        <v>1</v>
      </c>
      <c r="M155" s="1">
        <v>1</v>
      </c>
      <c r="N155" s="1">
        <v>1</v>
      </c>
      <c r="P155" s="1">
        <v>1</v>
      </c>
      <c r="Q155" s="1">
        <v>1</v>
      </c>
    </row>
    <row r="156" spans="1:17" x14ac:dyDescent="0.3">
      <c r="A156" s="15">
        <v>44344</v>
      </c>
      <c r="B156" s="1">
        <v>0.19</v>
      </c>
      <c r="C156" s="1">
        <v>0</v>
      </c>
      <c r="D156" s="57">
        <f t="shared" si="9"/>
        <v>0.1112256351102244</v>
      </c>
      <c r="E156" s="1">
        <f t="shared" si="8"/>
        <v>2021</v>
      </c>
      <c r="L156" s="1">
        <v>1</v>
      </c>
      <c r="M156" s="1">
        <v>1</v>
      </c>
      <c r="N156" s="1">
        <v>1</v>
      </c>
      <c r="P156" s="1">
        <v>1</v>
      </c>
      <c r="Q156" s="1">
        <v>1</v>
      </c>
    </row>
    <row r="157" spans="1:17" x14ac:dyDescent="0.3">
      <c r="A157" s="15">
        <v>44343</v>
      </c>
      <c r="B157" s="1">
        <v>0.19500000000000001</v>
      </c>
      <c r="C157" s="1">
        <v>0</v>
      </c>
      <c r="D157" s="57">
        <f t="shared" si="9"/>
        <v>2.5975486403260736E-2</v>
      </c>
      <c r="E157" s="1">
        <f t="shared" si="8"/>
        <v>2021</v>
      </c>
      <c r="L157" s="1">
        <v>1</v>
      </c>
      <c r="M157" s="1">
        <v>1</v>
      </c>
      <c r="N157" s="1">
        <v>1</v>
      </c>
      <c r="P157" s="1">
        <v>1</v>
      </c>
      <c r="Q157" s="1">
        <v>1</v>
      </c>
    </row>
    <row r="158" spans="1:17" x14ac:dyDescent="0.3">
      <c r="A158" s="15">
        <v>44342</v>
      </c>
      <c r="B158" s="1">
        <v>0.185</v>
      </c>
      <c r="C158" s="1">
        <v>0</v>
      </c>
      <c r="D158" s="57">
        <f t="shared" si="9"/>
        <v>-5.2643733485422027E-2</v>
      </c>
      <c r="E158" s="1">
        <f t="shared" si="8"/>
        <v>2021</v>
      </c>
      <c r="L158" s="1">
        <v>1</v>
      </c>
      <c r="M158" s="1">
        <v>1</v>
      </c>
      <c r="N158" s="1">
        <v>1</v>
      </c>
      <c r="P158" s="1">
        <v>1</v>
      </c>
      <c r="Q158" s="1">
        <v>1</v>
      </c>
    </row>
    <row r="159" spans="1:17" x14ac:dyDescent="0.3">
      <c r="A159" s="15">
        <v>44341</v>
      </c>
      <c r="B159" s="1">
        <v>0.19</v>
      </c>
      <c r="C159" s="1">
        <v>0</v>
      </c>
      <c r="D159" s="57">
        <f t="shared" si="9"/>
        <v>2.6668247082161273E-2</v>
      </c>
      <c r="E159" s="1">
        <f t="shared" si="8"/>
        <v>2021</v>
      </c>
      <c r="L159" s="1">
        <v>1</v>
      </c>
      <c r="M159" s="1">
        <v>1</v>
      </c>
      <c r="N159" s="1">
        <v>1</v>
      </c>
      <c r="P159" s="1">
        <v>1</v>
      </c>
      <c r="Q159" s="1">
        <v>1</v>
      </c>
    </row>
    <row r="160" spans="1:17" x14ac:dyDescent="0.3">
      <c r="A160" s="15">
        <v>44337</v>
      </c>
      <c r="B160" s="1">
        <v>0.17499999999999999</v>
      </c>
      <c r="C160" s="1">
        <v>0</v>
      </c>
      <c r="D160" s="57">
        <f t="shared" si="9"/>
        <v>-8.2238098236972118E-2</v>
      </c>
      <c r="E160" s="1">
        <f t="shared" si="8"/>
        <v>2021</v>
      </c>
      <c r="L160" s="1">
        <v>1</v>
      </c>
      <c r="M160" s="1">
        <v>1</v>
      </c>
      <c r="N160" s="1">
        <v>1</v>
      </c>
      <c r="P160" s="1">
        <v>1</v>
      </c>
      <c r="Q160" s="1">
        <v>1</v>
      </c>
    </row>
    <row r="161" spans="1:17" x14ac:dyDescent="0.3">
      <c r="A161" s="15">
        <v>44336</v>
      </c>
      <c r="B161" s="1">
        <v>0.15</v>
      </c>
      <c r="C161" s="1">
        <v>0</v>
      </c>
      <c r="D161" s="57">
        <f t="shared" si="9"/>
        <v>-0.15415067982725822</v>
      </c>
      <c r="E161" s="1">
        <f t="shared" si="8"/>
        <v>2021</v>
      </c>
      <c r="L161" s="1">
        <v>1</v>
      </c>
      <c r="M161" s="1">
        <v>1</v>
      </c>
      <c r="N161" s="1">
        <v>1</v>
      </c>
      <c r="P161" s="1">
        <v>1</v>
      </c>
      <c r="Q161" s="1">
        <v>1</v>
      </c>
    </row>
    <row r="162" spans="1:17" x14ac:dyDescent="0.3">
      <c r="A162" s="15">
        <v>44335</v>
      </c>
      <c r="B162" s="1">
        <v>0.13500000000000001</v>
      </c>
      <c r="C162" s="1">
        <v>0</v>
      </c>
      <c r="D162" s="57">
        <f t="shared" si="9"/>
        <v>-0.10536051565782616</v>
      </c>
      <c r="E162" s="1">
        <f t="shared" si="8"/>
        <v>2021</v>
      </c>
      <c r="L162" s="1">
        <v>1</v>
      </c>
      <c r="M162" s="1">
        <v>1</v>
      </c>
      <c r="N162" s="1">
        <v>1</v>
      </c>
      <c r="P162" s="1">
        <v>1</v>
      </c>
      <c r="Q162" s="1">
        <v>1</v>
      </c>
    </row>
    <row r="163" spans="1:17" x14ac:dyDescent="0.3">
      <c r="A163" s="15">
        <v>44334</v>
      </c>
      <c r="B163" s="1">
        <v>0.15</v>
      </c>
      <c r="C163" s="1">
        <v>0</v>
      </c>
      <c r="D163" s="57">
        <f t="shared" si="9"/>
        <v>0.10536051565782614</v>
      </c>
      <c r="E163" s="1">
        <f t="shared" si="8"/>
        <v>2021</v>
      </c>
      <c r="L163" s="1">
        <v>1</v>
      </c>
      <c r="M163" s="1">
        <v>1</v>
      </c>
      <c r="N163" s="1">
        <v>1</v>
      </c>
      <c r="P163" s="1">
        <v>1</v>
      </c>
      <c r="Q163" s="1">
        <v>1</v>
      </c>
    </row>
    <row r="164" spans="1:17" x14ac:dyDescent="0.3">
      <c r="A164" s="15">
        <v>44333</v>
      </c>
      <c r="B164" s="1">
        <v>0.155</v>
      </c>
      <c r="C164" s="1">
        <v>0</v>
      </c>
      <c r="D164" s="57">
        <f t="shared" si="9"/>
        <v>3.278982282299097E-2</v>
      </c>
      <c r="E164" s="1">
        <f t="shared" si="8"/>
        <v>2021</v>
      </c>
      <c r="L164" s="1">
        <v>1</v>
      </c>
      <c r="M164" s="1">
        <v>1</v>
      </c>
      <c r="N164" s="1">
        <v>1</v>
      </c>
      <c r="P164" s="1">
        <v>1</v>
      </c>
      <c r="Q164" s="1">
        <v>1</v>
      </c>
    </row>
    <row r="165" spans="1:17" x14ac:dyDescent="0.3">
      <c r="A165" s="15">
        <v>44330</v>
      </c>
      <c r="B165" s="1">
        <v>0.17499999999999999</v>
      </c>
      <c r="C165" s="1">
        <v>0</v>
      </c>
      <c r="D165" s="57">
        <f t="shared" si="9"/>
        <v>0.12136085700426734</v>
      </c>
      <c r="E165" s="1">
        <f t="shared" si="8"/>
        <v>2021</v>
      </c>
      <c r="L165" s="1">
        <v>1</v>
      </c>
      <c r="M165" s="1">
        <v>1</v>
      </c>
      <c r="N165" s="1">
        <v>1</v>
      </c>
      <c r="P165" s="1">
        <v>1</v>
      </c>
      <c r="Q165" s="1">
        <v>1</v>
      </c>
    </row>
    <row r="166" spans="1:17" x14ac:dyDescent="0.3">
      <c r="A166" s="15">
        <v>44329</v>
      </c>
      <c r="B166" s="1">
        <v>0.16500000000000001</v>
      </c>
      <c r="C166" s="1">
        <v>0</v>
      </c>
      <c r="D166" s="57">
        <f t="shared" si="9"/>
        <v>-5.8840500022933347E-2</v>
      </c>
      <c r="E166" s="1">
        <f t="shared" si="8"/>
        <v>2021</v>
      </c>
      <c r="L166" s="1">
        <v>1</v>
      </c>
      <c r="M166" s="1">
        <v>1</v>
      </c>
      <c r="N166" s="1">
        <v>1</v>
      </c>
      <c r="P166" s="1">
        <v>1</v>
      </c>
      <c r="Q166" s="1">
        <v>1</v>
      </c>
    </row>
    <row r="167" spans="1:17" x14ac:dyDescent="0.3">
      <c r="A167" s="15">
        <v>44328</v>
      </c>
      <c r="B167" s="1">
        <v>0.17499999999999999</v>
      </c>
      <c r="C167" s="1">
        <v>0</v>
      </c>
      <c r="D167" s="57">
        <f t="shared" si="9"/>
        <v>5.8840500022933395E-2</v>
      </c>
      <c r="E167" s="1">
        <f t="shared" si="8"/>
        <v>2021</v>
      </c>
      <c r="L167" s="1">
        <v>1</v>
      </c>
      <c r="M167" s="1">
        <v>1</v>
      </c>
      <c r="N167" s="1">
        <v>1</v>
      </c>
      <c r="P167" s="1">
        <v>1</v>
      </c>
      <c r="Q167" s="1">
        <v>1</v>
      </c>
    </row>
    <row r="168" spans="1:17" x14ac:dyDescent="0.3">
      <c r="A168" s="15">
        <v>44327</v>
      </c>
      <c r="B168" s="1">
        <v>0.185</v>
      </c>
      <c r="C168" s="1">
        <v>0</v>
      </c>
      <c r="D168" s="57">
        <f t="shared" si="9"/>
        <v>5.5569851154810786E-2</v>
      </c>
      <c r="E168" s="1">
        <f t="shared" si="8"/>
        <v>2021</v>
      </c>
      <c r="L168" s="1">
        <v>1</v>
      </c>
      <c r="M168" s="1">
        <v>1</v>
      </c>
      <c r="N168" s="1">
        <v>1</v>
      </c>
      <c r="P168" s="1">
        <v>1</v>
      </c>
      <c r="Q168" s="1">
        <v>1</v>
      </c>
    </row>
    <row r="169" spans="1:17" x14ac:dyDescent="0.3">
      <c r="A169" s="15">
        <v>44326</v>
      </c>
      <c r="B169" s="1">
        <v>0.20499999999999999</v>
      </c>
      <c r="C169" s="1">
        <v>0</v>
      </c>
      <c r="D169" s="57">
        <f t="shared" si="9"/>
        <v>0.10265415406008337</v>
      </c>
      <c r="E169" s="1">
        <f t="shared" si="8"/>
        <v>2021</v>
      </c>
      <c r="L169" s="1">
        <v>1</v>
      </c>
      <c r="M169" s="1">
        <v>1</v>
      </c>
      <c r="N169" s="1">
        <v>1</v>
      </c>
      <c r="P169" s="1">
        <v>1</v>
      </c>
      <c r="Q169" s="1">
        <v>1</v>
      </c>
    </row>
    <row r="170" spans="1:17" x14ac:dyDescent="0.3">
      <c r="A170" s="15">
        <v>44323</v>
      </c>
      <c r="B170" s="1">
        <v>0.20499999999999999</v>
      </c>
      <c r="C170" s="1">
        <v>0</v>
      </c>
      <c r="D170" s="57">
        <f t="shared" si="9"/>
        <v>0</v>
      </c>
      <c r="E170" s="1">
        <f t="shared" si="8"/>
        <v>2021</v>
      </c>
      <c r="L170" s="1">
        <v>1</v>
      </c>
      <c r="M170" s="1">
        <v>1</v>
      </c>
      <c r="N170" s="1">
        <v>1</v>
      </c>
      <c r="P170" s="1">
        <v>1</v>
      </c>
      <c r="Q170" s="1">
        <v>1</v>
      </c>
    </row>
    <row r="171" spans="1:17" x14ac:dyDescent="0.3">
      <c r="A171" s="15">
        <v>44322</v>
      </c>
      <c r="B171" s="1">
        <v>0.19500000000000001</v>
      </c>
      <c r="C171" s="1">
        <v>0</v>
      </c>
      <c r="D171" s="57">
        <f t="shared" si="9"/>
        <v>-5.0010420574661305E-2</v>
      </c>
      <c r="E171" s="1">
        <f t="shared" si="8"/>
        <v>2021</v>
      </c>
      <c r="L171" s="1">
        <v>1</v>
      </c>
      <c r="M171" s="1">
        <v>1</v>
      </c>
      <c r="N171" s="1">
        <v>1</v>
      </c>
      <c r="P171" s="1">
        <v>1</v>
      </c>
      <c r="Q171" s="1">
        <v>1</v>
      </c>
    </row>
    <row r="172" spans="1:17" x14ac:dyDescent="0.3">
      <c r="A172" s="15">
        <v>44321</v>
      </c>
      <c r="B172" s="1">
        <v>0.19500000000000001</v>
      </c>
      <c r="C172" s="1">
        <v>0</v>
      </c>
      <c r="D172" s="57">
        <f t="shared" si="9"/>
        <v>0</v>
      </c>
      <c r="E172" s="1">
        <f t="shared" si="8"/>
        <v>2021</v>
      </c>
      <c r="L172" s="1">
        <v>1</v>
      </c>
      <c r="M172" s="1">
        <v>1</v>
      </c>
      <c r="N172" s="1">
        <v>1</v>
      </c>
      <c r="P172" s="1">
        <v>1</v>
      </c>
      <c r="Q172" s="1">
        <v>1</v>
      </c>
    </row>
    <row r="173" spans="1:17" x14ac:dyDescent="0.3">
      <c r="A173" s="15">
        <v>44320</v>
      </c>
      <c r="B173" s="1">
        <v>0.19500000000000001</v>
      </c>
      <c r="C173" s="1">
        <v>0</v>
      </c>
      <c r="D173" s="57">
        <f t="shared" si="9"/>
        <v>0</v>
      </c>
      <c r="E173" s="1">
        <f t="shared" si="8"/>
        <v>2021</v>
      </c>
      <c r="L173" s="1">
        <v>1</v>
      </c>
      <c r="M173" s="1">
        <v>1</v>
      </c>
      <c r="N173" s="1">
        <v>1</v>
      </c>
      <c r="P173" s="1">
        <v>1</v>
      </c>
      <c r="Q173" s="1">
        <v>1</v>
      </c>
    </row>
    <row r="174" spans="1:17" x14ac:dyDescent="0.3">
      <c r="A174" s="15">
        <v>44319</v>
      </c>
      <c r="B174" s="1">
        <v>0.215</v>
      </c>
      <c r="C174" s="1">
        <v>0</v>
      </c>
      <c r="D174" s="57">
        <f t="shared" si="9"/>
        <v>9.7638469563915864E-2</v>
      </c>
      <c r="E174" s="1">
        <f t="shared" si="8"/>
        <v>2021</v>
      </c>
      <c r="L174" s="1">
        <v>1</v>
      </c>
      <c r="M174" s="1">
        <v>1</v>
      </c>
      <c r="N174" s="1">
        <v>1</v>
      </c>
      <c r="P174" s="1">
        <v>1</v>
      </c>
      <c r="Q174" s="1">
        <v>1</v>
      </c>
    </row>
    <row r="175" spans="1:17" x14ac:dyDescent="0.3">
      <c r="A175" s="15">
        <v>44316</v>
      </c>
      <c r="B175" s="1">
        <v>0.19500000000000001</v>
      </c>
      <c r="C175" s="1">
        <v>0</v>
      </c>
      <c r="D175" s="57">
        <f t="shared" si="9"/>
        <v>-9.7638469563915933E-2</v>
      </c>
      <c r="E175" s="1">
        <f t="shared" si="8"/>
        <v>2021</v>
      </c>
      <c r="L175" s="1">
        <v>1</v>
      </c>
      <c r="M175" s="1">
        <v>1</v>
      </c>
      <c r="N175" s="1">
        <v>1</v>
      </c>
      <c r="P175" s="1">
        <v>1</v>
      </c>
      <c r="Q175" s="1">
        <v>1</v>
      </c>
    </row>
    <row r="176" spans="1:17" x14ac:dyDescent="0.3">
      <c r="A176" s="15">
        <v>44315</v>
      </c>
      <c r="B176" s="1">
        <v>0.19</v>
      </c>
      <c r="C176" s="1">
        <v>0</v>
      </c>
      <c r="D176" s="57">
        <f t="shared" si="9"/>
        <v>-2.5975486403260677E-2</v>
      </c>
      <c r="E176" s="1">
        <f t="shared" si="8"/>
        <v>2021</v>
      </c>
      <c r="L176" s="1">
        <v>1</v>
      </c>
      <c r="M176" s="1">
        <v>1</v>
      </c>
      <c r="N176" s="1">
        <v>1</v>
      </c>
      <c r="P176" s="1">
        <v>1</v>
      </c>
      <c r="Q176" s="1">
        <v>1</v>
      </c>
    </row>
    <row r="177" spans="1:17" x14ac:dyDescent="0.3">
      <c r="A177" s="15">
        <v>44314</v>
      </c>
      <c r="B177" s="1">
        <v>0.2</v>
      </c>
      <c r="C177" s="1">
        <v>0</v>
      </c>
      <c r="D177" s="57">
        <f t="shared" si="9"/>
        <v>5.1293294387550481E-2</v>
      </c>
      <c r="E177" s="1">
        <f t="shared" si="8"/>
        <v>2021</v>
      </c>
      <c r="L177" s="1">
        <v>1</v>
      </c>
      <c r="M177" s="1">
        <v>1</v>
      </c>
      <c r="N177" s="1">
        <v>1</v>
      </c>
      <c r="P177" s="1">
        <v>1</v>
      </c>
      <c r="Q177" s="1">
        <v>1</v>
      </c>
    </row>
    <row r="178" spans="1:17" x14ac:dyDescent="0.3">
      <c r="A178" s="15">
        <v>44313</v>
      </c>
      <c r="B178" s="1">
        <v>0.2</v>
      </c>
      <c r="C178" s="1">
        <v>0</v>
      </c>
      <c r="D178" s="57">
        <f t="shared" si="9"/>
        <v>0</v>
      </c>
      <c r="E178" s="1">
        <f t="shared" si="8"/>
        <v>2021</v>
      </c>
      <c r="L178" s="1">
        <v>1</v>
      </c>
      <c r="M178" s="1">
        <v>1</v>
      </c>
      <c r="N178" s="1">
        <v>1</v>
      </c>
      <c r="P178" s="1">
        <v>1</v>
      </c>
      <c r="Q178" s="1">
        <v>1</v>
      </c>
    </row>
    <row r="179" spans="1:17" x14ac:dyDescent="0.3">
      <c r="A179" s="15">
        <v>44312</v>
      </c>
      <c r="B179" s="1">
        <v>0.21</v>
      </c>
      <c r="C179" s="1">
        <v>0</v>
      </c>
      <c r="D179" s="57">
        <f t="shared" si="9"/>
        <v>4.8790164169431834E-2</v>
      </c>
      <c r="E179" s="1">
        <f t="shared" si="8"/>
        <v>2021</v>
      </c>
      <c r="L179" s="1">
        <v>1</v>
      </c>
      <c r="M179" s="1">
        <v>1</v>
      </c>
      <c r="N179" s="1">
        <v>1</v>
      </c>
      <c r="P179" s="1">
        <v>1</v>
      </c>
      <c r="Q179" s="1">
        <v>1</v>
      </c>
    </row>
    <row r="180" spans="1:17" x14ac:dyDescent="0.3">
      <c r="A180" s="15">
        <v>44309</v>
      </c>
      <c r="B180" s="1">
        <v>0.2</v>
      </c>
      <c r="C180" s="1">
        <v>0</v>
      </c>
      <c r="D180" s="57">
        <f t="shared" si="9"/>
        <v>-4.8790164169431945E-2</v>
      </c>
      <c r="E180" s="1">
        <f t="shared" si="8"/>
        <v>2021</v>
      </c>
      <c r="L180" s="1">
        <v>1</v>
      </c>
      <c r="M180" s="1">
        <v>1</v>
      </c>
      <c r="N180" s="1">
        <v>1</v>
      </c>
      <c r="P180" s="1">
        <v>1</v>
      </c>
      <c r="Q180" s="1">
        <v>1</v>
      </c>
    </row>
    <row r="181" spans="1:17" x14ac:dyDescent="0.3">
      <c r="A181" s="15">
        <v>44308</v>
      </c>
      <c r="B181" s="1">
        <v>0.21</v>
      </c>
      <c r="C181" s="1">
        <v>0</v>
      </c>
      <c r="D181" s="57">
        <f t="shared" si="9"/>
        <v>4.8790164169431834E-2</v>
      </c>
      <c r="E181" s="1">
        <f t="shared" si="8"/>
        <v>2021</v>
      </c>
      <c r="L181" s="1">
        <v>1</v>
      </c>
      <c r="M181" s="1">
        <v>1</v>
      </c>
      <c r="N181" s="1">
        <v>1</v>
      </c>
      <c r="P181" s="1">
        <v>1</v>
      </c>
      <c r="Q181" s="1">
        <v>1</v>
      </c>
    </row>
    <row r="182" spans="1:17" x14ac:dyDescent="0.3">
      <c r="A182" s="15">
        <v>44307</v>
      </c>
      <c r="B182" s="1">
        <v>0.215</v>
      </c>
      <c r="C182" s="1">
        <v>0</v>
      </c>
      <c r="D182" s="57">
        <f t="shared" si="9"/>
        <v>2.3530497410194036E-2</v>
      </c>
      <c r="E182" s="1">
        <f t="shared" si="8"/>
        <v>2021</v>
      </c>
      <c r="K182" s="1">
        <v>1</v>
      </c>
      <c r="L182" s="1">
        <v>1</v>
      </c>
      <c r="M182" s="1">
        <v>1</v>
      </c>
      <c r="N182" s="1">
        <v>1</v>
      </c>
      <c r="P182" s="1">
        <v>1</v>
      </c>
      <c r="Q182" s="1">
        <v>1</v>
      </c>
    </row>
    <row r="183" spans="1:17" x14ac:dyDescent="0.3">
      <c r="A183" s="15">
        <v>44306</v>
      </c>
      <c r="B183" s="1">
        <v>0.22500000000000001</v>
      </c>
      <c r="C183" s="1">
        <v>0</v>
      </c>
      <c r="D183" s="57">
        <f t="shared" si="9"/>
        <v>4.5462374076757413E-2</v>
      </c>
      <c r="E183" s="1">
        <f t="shared" si="8"/>
        <v>2021</v>
      </c>
      <c r="K183" s="1">
        <v>1</v>
      </c>
      <c r="L183" s="1">
        <v>1</v>
      </c>
      <c r="M183" s="1">
        <v>1</v>
      </c>
      <c r="N183" s="1">
        <v>1</v>
      </c>
      <c r="P183" s="1">
        <v>1</v>
      </c>
      <c r="Q183" s="1">
        <v>1</v>
      </c>
    </row>
    <row r="184" spans="1:17" x14ac:dyDescent="0.3">
      <c r="A184" s="15">
        <v>44305</v>
      </c>
      <c r="B184" s="1">
        <v>0.26</v>
      </c>
      <c r="C184" s="1">
        <v>0</v>
      </c>
      <c r="D184" s="57">
        <f t="shared" si="9"/>
        <v>0.14458122881110769</v>
      </c>
      <c r="E184" s="1">
        <f t="shared" si="8"/>
        <v>2021</v>
      </c>
      <c r="K184" s="1">
        <v>1</v>
      </c>
      <c r="L184" s="1">
        <v>1</v>
      </c>
      <c r="M184" s="1">
        <v>1</v>
      </c>
      <c r="N184" s="1">
        <v>1</v>
      </c>
      <c r="P184" s="1">
        <v>1</v>
      </c>
      <c r="Q184" s="1">
        <v>1</v>
      </c>
    </row>
    <row r="185" spans="1:17" x14ac:dyDescent="0.3">
      <c r="A185" s="15">
        <v>44302</v>
      </c>
      <c r="B185" s="1">
        <v>0.28499999999999998</v>
      </c>
      <c r="C185" s="1">
        <v>0</v>
      </c>
      <c r="D185" s="57">
        <f t="shared" si="9"/>
        <v>9.1807549253122692E-2</v>
      </c>
      <c r="E185" s="1">
        <f t="shared" si="8"/>
        <v>2021</v>
      </c>
      <c r="K185" s="1">
        <v>1</v>
      </c>
      <c r="L185" s="1">
        <v>1</v>
      </c>
      <c r="M185" s="1">
        <v>1</v>
      </c>
      <c r="N185" s="1">
        <v>1</v>
      </c>
      <c r="P185" s="1">
        <v>1</v>
      </c>
      <c r="Q185" s="1">
        <v>1</v>
      </c>
    </row>
    <row r="186" spans="1:17" x14ac:dyDescent="0.3">
      <c r="A186" s="15">
        <v>44301</v>
      </c>
      <c r="B186" s="1">
        <v>0.32</v>
      </c>
      <c r="C186" s="1">
        <v>0</v>
      </c>
      <c r="D186" s="57">
        <f t="shared" si="9"/>
        <v>0.11583181552512185</v>
      </c>
      <c r="E186" s="1">
        <f t="shared" si="8"/>
        <v>2021</v>
      </c>
      <c r="K186" s="1">
        <v>1</v>
      </c>
      <c r="L186" s="1">
        <v>1</v>
      </c>
      <c r="M186" s="1">
        <v>1</v>
      </c>
      <c r="N186" s="1">
        <v>1</v>
      </c>
      <c r="P186" s="1">
        <v>1</v>
      </c>
      <c r="Q186" s="1">
        <v>1</v>
      </c>
    </row>
    <row r="187" spans="1:17" x14ac:dyDescent="0.3">
      <c r="A187" s="15">
        <v>44300</v>
      </c>
      <c r="B187" s="1">
        <v>0.32</v>
      </c>
      <c r="C187" s="1">
        <v>0</v>
      </c>
      <c r="D187" s="57">
        <f t="shared" si="9"/>
        <v>0</v>
      </c>
      <c r="E187" s="1">
        <f t="shared" si="8"/>
        <v>2021</v>
      </c>
      <c r="K187" s="1">
        <v>1</v>
      </c>
      <c r="L187" s="1">
        <v>1</v>
      </c>
      <c r="M187" s="1">
        <v>1</v>
      </c>
      <c r="N187" s="1">
        <v>1</v>
      </c>
      <c r="P187" s="1">
        <v>1</v>
      </c>
      <c r="Q187" s="1">
        <v>1</v>
      </c>
    </row>
    <row r="188" spans="1:17" x14ac:dyDescent="0.3">
      <c r="A188" s="15">
        <v>44299</v>
      </c>
      <c r="B188" s="1">
        <v>0.34499999999999997</v>
      </c>
      <c r="C188" s="1">
        <v>0</v>
      </c>
      <c r="D188" s="57">
        <f t="shared" si="9"/>
        <v>7.5223421237587532E-2</v>
      </c>
      <c r="E188" s="1">
        <f t="shared" si="8"/>
        <v>2021</v>
      </c>
      <c r="K188" s="1">
        <v>1</v>
      </c>
      <c r="L188" s="1">
        <v>1</v>
      </c>
      <c r="M188" s="1">
        <v>1</v>
      </c>
      <c r="N188" s="1">
        <v>1</v>
      </c>
      <c r="P188" s="1">
        <v>1</v>
      </c>
      <c r="Q188" s="1">
        <v>1</v>
      </c>
    </row>
    <row r="189" spans="1:17" x14ac:dyDescent="0.3">
      <c r="A189" s="15">
        <v>44298</v>
      </c>
      <c r="B189" s="1">
        <v>0.26500000000000001</v>
      </c>
      <c r="C189" s="1">
        <v>0</v>
      </c>
      <c r="D189" s="57">
        <f t="shared" si="9"/>
        <v>-0.26381459104513744</v>
      </c>
      <c r="E189" s="1">
        <f t="shared" si="8"/>
        <v>2021</v>
      </c>
      <c r="K189" s="1">
        <v>1</v>
      </c>
      <c r="L189" s="1">
        <v>1</v>
      </c>
      <c r="M189" s="1">
        <v>1</v>
      </c>
      <c r="N189" s="1">
        <v>1</v>
      </c>
      <c r="P189" s="1">
        <v>1</v>
      </c>
      <c r="Q189" s="1">
        <v>1</v>
      </c>
    </row>
    <row r="190" spans="1:17" x14ac:dyDescent="0.3">
      <c r="A190" s="15">
        <v>44295</v>
      </c>
      <c r="B190" s="1">
        <v>0.26</v>
      </c>
      <c r="C190" s="1">
        <v>0</v>
      </c>
      <c r="D190" s="57">
        <f t="shared" si="9"/>
        <v>-1.9048194970694474E-2</v>
      </c>
      <c r="E190" s="1">
        <f t="shared" si="8"/>
        <v>2021</v>
      </c>
      <c r="K190" s="1">
        <v>1</v>
      </c>
      <c r="L190" s="1">
        <v>1</v>
      </c>
      <c r="M190" s="1">
        <v>1</v>
      </c>
      <c r="N190" s="1">
        <v>1</v>
      </c>
      <c r="P190" s="1">
        <v>1</v>
      </c>
      <c r="Q190" s="1">
        <v>1</v>
      </c>
    </row>
    <row r="191" spans="1:17" x14ac:dyDescent="0.3">
      <c r="A191" s="15">
        <v>44294</v>
      </c>
      <c r="B191" s="1">
        <v>0.26</v>
      </c>
      <c r="C191" s="1">
        <v>0</v>
      </c>
      <c r="D191" s="57">
        <f t="shared" si="9"/>
        <v>0</v>
      </c>
      <c r="E191" s="1">
        <f t="shared" si="8"/>
        <v>2021</v>
      </c>
      <c r="K191" s="1">
        <v>1</v>
      </c>
      <c r="L191" s="1">
        <v>1</v>
      </c>
      <c r="M191" s="1">
        <v>1</v>
      </c>
      <c r="N191" s="1">
        <v>1</v>
      </c>
      <c r="P191" s="1">
        <v>1</v>
      </c>
      <c r="Q191" s="1">
        <v>1</v>
      </c>
    </row>
    <row r="192" spans="1:17" x14ac:dyDescent="0.3">
      <c r="A192" s="15">
        <v>44293</v>
      </c>
      <c r="B192" s="1">
        <v>0.26500000000000001</v>
      </c>
      <c r="C192" s="1">
        <v>0</v>
      </c>
      <c r="D192" s="57">
        <f t="shared" si="9"/>
        <v>1.9048194970694411E-2</v>
      </c>
      <c r="E192" s="1">
        <f t="shared" si="8"/>
        <v>2021</v>
      </c>
      <c r="K192" s="1">
        <v>1</v>
      </c>
      <c r="L192" s="1">
        <v>1</v>
      </c>
      <c r="M192" s="1">
        <v>1</v>
      </c>
      <c r="N192" s="1">
        <v>1</v>
      </c>
      <c r="P192" s="1">
        <v>1</v>
      </c>
      <c r="Q192" s="1">
        <v>1</v>
      </c>
    </row>
    <row r="193" spans="1:17" x14ac:dyDescent="0.3">
      <c r="A193" s="15">
        <v>44292</v>
      </c>
      <c r="B193" s="1">
        <v>0.27</v>
      </c>
      <c r="C193" s="1">
        <v>0</v>
      </c>
      <c r="D193" s="57">
        <f t="shared" si="9"/>
        <v>1.8692133012152546E-2</v>
      </c>
      <c r="E193" s="1">
        <f t="shared" si="8"/>
        <v>2021</v>
      </c>
      <c r="K193" s="1">
        <v>1</v>
      </c>
      <c r="L193" s="1">
        <v>1</v>
      </c>
      <c r="M193" s="1">
        <v>1</v>
      </c>
      <c r="N193" s="1">
        <v>1</v>
      </c>
      <c r="P193" s="1">
        <v>1</v>
      </c>
      <c r="Q193" s="1">
        <v>1</v>
      </c>
    </row>
    <row r="194" spans="1:17" x14ac:dyDescent="0.3">
      <c r="A194" s="15">
        <v>44291</v>
      </c>
      <c r="B194" s="1">
        <v>0.29499999999999998</v>
      </c>
      <c r="C194" s="1">
        <v>0</v>
      </c>
      <c r="D194" s="57">
        <f t="shared" si="9"/>
        <v>8.8553397341445031E-2</v>
      </c>
      <c r="E194" s="1">
        <f t="shared" si="8"/>
        <v>2021</v>
      </c>
      <c r="K194" s="1">
        <v>1</v>
      </c>
      <c r="L194" s="1">
        <v>1</v>
      </c>
      <c r="M194" s="1">
        <v>1</v>
      </c>
      <c r="N194" s="1">
        <v>1</v>
      </c>
      <c r="P194" s="1">
        <v>1</v>
      </c>
      <c r="Q194" s="1">
        <v>1</v>
      </c>
    </row>
    <row r="195" spans="1:17" x14ac:dyDescent="0.3">
      <c r="A195" s="15">
        <v>44287</v>
      </c>
      <c r="B195" s="1">
        <v>0.375</v>
      </c>
      <c r="C195" s="1">
        <v>0</v>
      </c>
      <c r="D195" s="57">
        <f t="shared" si="9"/>
        <v>0.23995066963059111</v>
      </c>
      <c r="E195" s="1">
        <f t="shared" si="8"/>
        <v>2021</v>
      </c>
      <c r="K195" s="1">
        <v>1</v>
      </c>
      <c r="L195" s="1">
        <v>1</v>
      </c>
      <c r="M195" s="1">
        <v>1</v>
      </c>
      <c r="N195" s="1">
        <v>1</v>
      </c>
      <c r="P195" s="1">
        <v>1</v>
      </c>
      <c r="Q195" s="1">
        <v>1</v>
      </c>
    </row>
    <row r="196" spans="1:17" x14ac:dyDescent="0.3">
      <c r="A196" s="15">
        <v>44286</v>
      </c>
      <c r="B196" s="1">
        <v>0.40500000000000003</v>
      </c>
      <c r="C196" s="1">
        <v>0</v>
      </c>
      <c r="D196" s="57">
        <f t="shared" si="9"/>
        <v>7.6961041136128394E-2</v>
      </c>
      <c r="E196" s="1">
        <f t="shared" si="8"/>
        <v>2021</v>
      </c>
      <c r="K196" s="1">
        <v>1</v>
      </c>
      <c r="L196" s="1">
        <v>1</v>
      </c>
      <c r="M196" s="1">
        <v>1</v>
      </c>
      <c r="N196" s="1">
        <v>1</v>
      </c>
      <c r="P196" s="1">
        <v>1</v>
      </c>
      <c r="Q196" s="1">
        <v>1</v>
      </c>
    </row>
    <row r="197" spans="1:17" x14ac:dyDescent="0.3">
      <c r="A197" s="15">
        <v>44285</v>
      </c>
      <c r="B197" s="1">
        <v>0.38</v>
      </c>
      <c r="C197" s="1">
        <v>0</v>
      </c>
      <c r="D197" s="57">
        <f t="shared" si="9"/>
        <v>-6.3715814386107739E-2</v>
      </c>
      <c r="E197" s="1">
        <f t="shared" si="8"/>
        <v>2021</v>
      </c>
      <c r="K197" s="1">
        <v>1</v>
      </c>
      <c r="L197" s="1">
        <v>1</v>
      </c>
      <c r="M197" s="1">
        <v>1</v>
      </c>
      <c r="N197" s="1">
        <v>1</v>
      </c>
      <c r="P197" s="1">
        <v>1</v>
      </c>
      <c r="Q197" s="1">
        <v>1</v>
      </c>
    </row>
    <row r="198" spans="1:17" x14ac:dyDescent="0.3">
      <c r="A198" s="15">
        <v>44284</v>
      </c>
      <c r="B198" s="1">
        <v>0.4</v>
      </c>
      <c r="C198" s="1">
        <v>0</v>
      </c>
      <c r="D198" s="57">
        <f t="shared" si="9"/>
        <v>5.1293294387550481E-2</v>
      </c>
      <c r="E198" s="1">
        <f t="shared" si="8"/>
        <v>2021</v>
      </c>
      <c r="K198" s="1">
        <v>1</v>
      </c>
      <c r="L198" s="1">
        <v>1</v>
      </c>
      <c r="M198" s="1">
        <v>1</v>
      </c>
      <c r="N198" s="1">
        <v>1</v>
      </c>
      <c r="P198" s="1">
        <v>1</v>
      </c>
      <c r="Q198" s="1">
        <v>1</v>
      </c>
    </row>
    <row r="199" spans="1:17" x14ac:dyDescent="0.3">
      <c r="A199" s="15">
        <v>44281</v>
      </c>
      <c r="B199" s="1">
        <v>0.39</v>
      </c>
      <c r="C199" s="1">
        <v>0</v>
      </c>
      <c r="D199" s="57">
        <f t="shared" si="9"/>
        <v>-2.5317807984289897E-2</v>
      </c>
      <c r="E199" s="1">
        <f t="shared" si="8"/>
        <v>2021</v>
      </c>
      <c r="K199" s="1">
        <v>1</v>
      </c>
      <c r="L199" s="1">
        <v>1</v>
      </c>
      <c r="M199" s="1">
        <v>1</v>
      </c>
      <c r="N199" s="1">
        <v>1</v>
      </c>
      <c r="P199" s="1">
        <v>1</v>
      </c>
      <c r="Q199" s="1">
        <v>1</v>
      </c>
    </row>
    <row r="200" spans="1:17" x14ac:dyDescent="0.3">
      <c r="A200" s="15">
        <v>44280</v>
      </c>
      <c r="B200" s="1">
        <v>0.39</v>
      </c>
      <c r="C200" s="1">
        <v>0</v>
      </c>
      <c r="D200" s="57">
        <f t="shared" si="9"/>
        <v>0</v>
      </c>
      <c r="E200" s="1">
        <f t="shared" si="8"/>
        <v>2021</v>
      </c>
      <c r="K200" s="1">
        <v>1</v>
      </c>
      <c r="L200" s="1">
        <v>1</v>
      </c>
      <c r="M200" s="1">
        <v>1</v>
      </c>
      <c r="N200" s="1">
        <v>1</v>
      </c>
      <c r="P200" s="1">
        <v>1</v>
      </c>
      <c r="Q200" s="1">
        <v>1</v>
      </c>
    </row>
    <row r="201" spans="1:17" x14ac:dyDescent="0.3">
      <c r="A201" s="15">
        <v>44279</v>
      </c>
      <c r="B201" s="1">
        <v>0.4</v>
      </c>
      <c r="C201" s="1">
        <v>0</v>
      </c>
      <c r="D201" s="57">
        <f t="shared" si="9"/>
        <v>2.5317807984290001E-2</v>
      </c>
      <c r="E201" s="1">
        <f t="shared" ref="E201:E264" si="10">YEAR(A201)</f>
        <v>2021</v>
      </c>
      <c r="K201" s="1">
        <v>1</v>
      </c>
      <c r="L201" s="1">
        <v>1</v>
      </c>
      <c r="M201" s="1">
        <v>1</v>
      </c>
      <c r="N201" s="1">
        <v>1</v>
      </c>
      <c r="P201" s="1">
        <v>1</v>
      </c>
      <c r="Q201" s="1">
        <v>1</v>
      </c>
    </row>
    <row r="202" spans="1:17" x14ac:dyDescent="0.3">
      <c r="A202" s="15">
        <v>44278</v>
      </c>
      <c r="B202" s="1">
        <v>0.43</v>
      </c>
      <c r="C202" s="1">
        <v>0</v>
      </c>
      <c r="D202" s="57">
        <f t="shared" si="9"/>
        <v>7.2320661579626078E-2</v>
      </c>
      <c r="E202" s="1">
        <f t="shared" si="10"/>
        <v>2021</v>
      </c>
      <c r="K202" s="1">
        <v>1</v>
      </c>
      <c r="L202" s="1">
        <v>1</v>
      </c>
      <c r="M202" s="1">
        <v>1</v>
      </c>
      <c r="N202" s="1">
        <v>1</v>
      </c>
      <c r="P202" s="1">
        <v>1</v>
      </c>
      <c r="Q202" s="1">
        <v>1</v>
      </c>
    </row>
    <row r="203" spans="1:17" x14ac:dyDescent="0.3">
      <c r="A203" s="15">
        <v>44277</v>
      </c>
      <c r="B203" s="1">
        <v>0.47</v>
      </c>
      <c r="C203" s="1">
        <v>0</v>
      </c>
      <c r="D203" s="57">
        <f t="shared" ref="D203:D266" si="11">LN((C203+B203)/(B202))</f>
        <v>8.8947486016496116E-2</v>
      </c>
      <c r="E203" s="1">
        <f t="shared" si="10"/>
        <v>2021</v>
      </c>
      <c r="K203" s="1">
        <v>1</v>
      </c>
      <c r="L203" s="1">
        <v>1</v>
      </c>
      <c r="M203" s="1">
        <v>1</v>
      </c>
      <c r="N203" s="1">
        <v>1</v>
      </c>
      <c r="P203" s="1">
        <v>1</v>
      </c>
      <c r="Q203" s="1">
        <v>1</v>
      </c>
    </row>
    <row r="204" spans="1:17" x14ac:dyDescent="0.3">
      <c r="A204" s="15">
        <v>44274</v>
      </c>
      <c r="B204" s="1">
        <v>0.495</v>
      </c>
      <c r="C204" s="1">
        <v>0</v>
      </c>
      <c r="D204" s="57">
        <f t="shared" si="11"/>
        <v>5.1825067864586155E-2</v>
      </c>
      <c r="E204" s="1">
        <f t="shared" si="10"/>
        <v>2021</v>
      </c>
      <c r="K204" s="1">
        <v>1</v>
      </c>
      <c r="L204" s="1">
        <v>1</v>
      </c>
      <c r="M204" s="1">
        <v>1</v>
      </c>
      <c r="N204" s="1">
        <v>1</v>
      </c>
      <c r="P204" s="1">
        <v>1</v>
      </c>
      <c r="Q204" s="1">
        <v>1</v>
      </c>
    </row>
    <row r="205" spans="1:17" x14ac:dyDescent="0.3">
      <c r="A205" s="15">
        <v>44273</v>
      </c>
      <c r="B205" s="1">
        <v>0.5</v>
      </c>
      <c r="C205" s="1">
        <v>0</v>
      </c>
      <c r="D205" s="57">
        <f t="shared" si="11"/>
        <v>1.0050335853501506E-2</v>
      </c>
      <c r="E205" s="1">
        <f t="shared" si="10"/>
        <v>2021</v>
      </c>
      <c r="K205" s="1">
        <v>1</v>
      </c>
      <c r="L205" s="1">
        <v>1</v>
      </c>
      <c r="M205" s="1">
        <v>1</v>
      </c>
      <c r="N205" s="1">
        <v>1</v>
      </c>
      <c r="P205" s="1">
        <v>1</v>
      </c>
      <c r="Q205" s="1">
        <v>1</v>
      </c>
    </row>
    <row r="206" spans="1:17" x14ac:dyDescent="0.3">
      <c r="A206" s="15">
        <v>44272</v>
      </c>
      <c r="B206" s="1">
        <v>0.495</v>
      </c>
      <c r="C206" s="1">
        <v>0</v>
      </c>
      <c r="D206" s="57">
        <f t="shared" si="11"/>
        <v>-1.0050335853501451E-2</v>
      </c>
      <c r="E206" s="1">
        <f t="shared" si="10"/>
        <v>2021</v>
      </c>
      <c r="K206" s="1">
        <v>1</v>
      </c>
      <c r="L206" s="1">
        <v>1</v>
      </c>
      <c r="M206" s="1">
        <v>1</v>
      </c>
      <c r="N206" s="1">
        <v>1</v>
      </c>
      <c r="P206" s="1">
        <v>1</v>
      </c>
      <c r="Q206" s="1">
        <v>1</v>
      </c>
    </row>
    <row r="207" spans="1:17" x14ac:dyDescent="0.3">
      <c r="A207" s="15">
        <v>44271</v>
      </c>
      <c r="B207" s="1">
        <v>0.44</v>
      </c>
      <c r="C207" s="1">
        <v>0</v>
      </c>
      <c r="D207" s="57">
        <f t="shared" si="11"/>
        <v>-0.11778303565638339</v>
      </c>
      <c r="E207" s="1">
        <f t="shared" si="10"/>
        <v>2021</v>
      </c>
      <c r="K207" s="1">
        <v>1</v>
      </c>
      <c r="L207" s="1">
        <v>1</v>
      </c>
      <c r="M207" s="1">
        <v>1</v>
      </c>
      <c r="N207" s="1">
        <v>1</v>
      </c>
      <c r="P207" s="1">
        <v>1</v>
      </c>
      <c r="Q207" s="1">
        <v>1</v>
      </c>
    </row>
    <row r="208" spans="1:17" x14ac:dyDescent="0.3">
      <c r="A208" s="15">
        <v>44270</v>
      </c>
      <c r="B208" s="1">
        <v>0.45500000000000002</v>
      </c>
      <c r="C208" s="1">
        <v>0</v>
      </c>
      <c r="D208" s="57">
        <f t="shared" si="11"/>
        <v>3.3522692038643644E-2</v>
      </c>
      <c r="E208" s="1">
        <f t="shared" si="10"/>
        <v>2021</v>
      </c>
      <c r="K208" s="1">
        <v>1</v>
      </c>
      <c r="L208" s="1">
        <v>1</v>
      </c>
      <c r="M208" s="1">
        <v>1</v>
      </c>
      <c r="N208" s="1">
        <v>1</v>
      </c>
      <c r="P208" s="1">
        <v>1</v>
      </c>
      <c r="Q208" s="1">
        <v>1</v>
      </c>
    </row>
    <row r="209" spans="1:17" x14ac:dyDescent="0.3">
      <c r="A209" s="15">
        <v>44267</v>
      </c>
      <c r="B209" s="1">
        <v>0.46500000000000002</v>
      </c>
      <c r="C209" s="1">
        <v>0</v>
      </c>
      <c r="D209" s="57">
        <f t="shared" si="11"/>
        <v>2.173998663640582E-2</v>
      </c>
      <c r="E209" s="1">
        <f t="shared" si="10"/>
        <v>2021</v>
      </c>
      <c r="K209" s="1">
        <v>1</v>
      </c>
      <c r="L209" s="1">
        <v>1</v>
      </c>
      <c r="M209" s="1">
        <v>1</v>
      </c>
      <c r="N209" s="1">
        <v>1</v>
      </c>
      <c r="P209" s="1">
        <v>1</v>
      </c>
      <c r="Q209" s="1">
        <v>1</v>
      </c>
    </row>
    <row r="210" spans="1:17" x14ac:dyDescent="0.3">
      <c r="A210" s="15">
        <v>44266</v>
      </c>
      <c r="B210" s="1">
        <v>0.48499999999999999</v>
      </c>
      <c r="C210" s="1">
        <v>0</v>
      </c>
      <c r="D210" s="57">
        <f t="shared" si="11"/>
        <v>4.2111485350126848E-2</v>
      </c>
      <c r="E210" s="1">
        <f t="shared" si="10"/>
        <v>2021</v>
      </c>
      <c r="K210" s="1">
        <v>1</v>
      </c>
      <c r="L210" s="1">
        <v>1</v>
      </c>
      <c r="M210" s="1">
        <v>1</v>
      </c>
      <c r="N210" s="1">
        <v>1</v>
      </c>
      <c r="P210" s="1">
        <v>1</v>
      </c>
      <c r="Q210" s="1">
        <v>1</v>
      </c>
    </row>
    <row r="211" spans="1:17" x14ac:dyDescent="0.3">
      <c r="A211" s="15">
        <v>44265</v>
      </c>
      <c r="B211" s="1">
        <v>0.51</v>
      </c>
      <c r="C211" s="1">
        <v>0</v>
      </c>
      <c r="D211" s="57">
        <f t="shared" si="11"/>
        <v>5.0261834780888297E-2</v>
      </c>
      <c r="E211" s="1">
        <f t="shared" si="10"/>
        <v>2021</v>
      </c>
      <c r="K211" s="1">
        <v>1</v>
      </c>
      <c r="L211" s="1">
        <v>1</v>
      </c>
      <c r="M211" s="1">
        <v>1</v>
      </c>
      <c r="N211" s="1">
        <v>1</v>
      </c>
      <c r="P211" s="1">
        <v>1</v>
      </c>
      <c r="Q211" s="1">
        <v>1</v>
      </c>
    </row>
    <row r="212" spans="1:17" x14ac:dyDescent="0.3">
      <c r="A212" s="15">
        <v>44264</v>
      </c>
      <c r="B212" s="1">
        <v>0.53</v>
      </c>
      <c r="C212" s="1">
        <v>0</v>
      </c>
      <c r="D212" s="57">
        <f t="shared" si="11"/>
        <v>3.8466280827796143E-2</v>
      </c>
      <c r="E212" s="1">
        <f t="shared" si="10"/>
        <v>2021</v>
      </c>
      <c r="K212" s="1">
        <v>1</v>
      </c>
      <c r="L212" s="1">
        <v>1</v>
      </c>
      <c r="M212" s="1">
        <v>1</v>
      </c>
      <c r="N212" s="1">
        <v>1</v>
      </c>
      <c r="P212" s="1">
        <v>1</v>
      </c>
      <c r="Q212" s="1">
        <v>1</v>
      </c>
    </row>
    <row r="213" spans="1:17" x14ac:dyDescent="0.3">
      <c r="A213" s="15">
        <v>44263</v>
      </c>
      <c r="B213" s="1">
        <v>0.435</v>
      </c>
      <c r="C213" s="1">
        <v>0</v>
      </c>
      <c r="D213" s="57">
        <f t="shared" si="11"/>
        <v>-0.19753097545748352</v>
      </c>
      <c r="E213" s="1">
        <f t="shared" si="10"/>
        <v>2021</v>
      </c>
      <c r="K213" s="1">
        <v>1</v>
      </c>
      <c r="L213" s="1">
        <v>1</v>
      </c>
      <c r="M213" s="1">
        <v>1</v>
      </c>
      <c r="N213" s="1">
        <v>1</v>
      </c>
      <c r="P213" s="1">
        <v>1</v>
      </c>
      <c r="Q213" s="1">
        <v>1</v>
      </c>
    </row>
    <row r="214" spans="1:17" x14ac:dyDescent="0.3">
      <c r="A214" s="15">
        <v>44260</v>
      </c>
      <c r="B214" s="1">
        <v>0.39</v>
      </c>
      <c r="C214" s="1">
        <v>0</v>
      </c>
      <c r="D214" s="57">
        <f t="shared" si="11"/>
        <v>-0.10919929196499197</v>
      </c>
      <c r="E214" s="1">
        <f t="shared" si="10"/>
        <v>2021</v>
      </c>
      <c r="K214" s="1">
        <v>1</v>
      </c>
      <c r="L214" s="1">
        <v>1</v>
      </c>
      <c r="M214" s="1">
        <v>1</v>
      </c>
      <c r="N214" s="1">
        <v>1</v>
      </c>
      <c r="P214" s="1">
        <v>1</v>
      </c>
      <c r="Q214" s="1">
        <v>1</v>
      </c>
    </row>
    <row r="215" spans="1:17" x14ac:dyDescent="0.3">
      <c r="A215" s="15">
        <v>44259</v>
      </c>
      <c r="B215" s="1">
        <v>0.39</v>
      </c>
      <c r="C215" s="1">
        <v>0</v>
      </c>
      <c r="D215" s="57">
        <f t="shared" si="11"/>
        <v>0</v>
      </c>
      <c r="E215" s="1">
        <f t="shared" si="10"/>
        <v>2021</v>
      </c>
      <c r="K215" s="1">
        <v>1</v>
      </c>
      <c r="L215" s="1">
        <v>1</v>
      </c>
      <c r="M215" s="1">
        <v>1</v>
      </c>
      <c r="N215" s="1">
        <v>1</v>
      </c>
      <c r="P215" s="1">
        <v>1</v>
      </c>
      <c r="Q215" s="1">
        <v>1</v>
      </c>
    </row>
    <row r="216" spans="1:17" x14ac:dyDescent="0.3">
      <c r="A216" s="15">
        <v>44258</v>
      </c>
      <c r="B216" s="1">
        <v>0.46</v>
      </c>
      <c r="C216" s="1">
        <v>0</v>
      </c>
      <c r="D216" s="57">
        <f t="shared" si="11"/>
        <v>0.16507975035944861</v>
      </c>
      <c r="E216" s="1">
        <f t="shared" si="10"/>
        <v>2021</v>
      </c>
      <c r="K216" s="1">
        <v>1</v>
      </c>
      <c r="L216" s="1">
        <v>1</v>
      </c>
      <c r="M216" s="1">
        <v>1</v>
      </c>
      <c r="N216" s="1">
        <v>1</v>
      </c>
      <c r="P216" s="1">
        <v>1</v>
      </c>
      <c r="Q216" s="1">
        <v>1</v>
      </c>
    </row>
    <row r="217" spans="1:17" x14ac:dyDescent="0.3">
      <c r="A217" s="15">
        <v>44257</v>
      </c>
      <c r="B217" s="1">
        <v>0.54</v>
      </c>
      <c r="C217" s="1">
        <v>0</v>
      </c>
      <c r="D217" s="57">
        <f t="shared" si="11"/>
        <v>0.16034265007517948</v>
      </c>
      <c r="E217" s="1">
        <f t="shared" si="10"/>
        <v>2021</v>
      </c>
      <c r="K217" s="1">
        <v>1</v>
      </c>
      <c r="L217" s="1">
        <v>1</v>
      </c>
      <c r="M217" s="1">
        <v>1</v>
      </c>
      <c r="N217" s="1">
        <v>1</v>
      </c>
      <c r="P217" s="1">
        <v>1</v>
      </c>
      <c r="Q217" s="1">
        <v>1</v>
      </c>
    </row>
    <row r="218" spans="1:17" x14ac:dyDescent="0.3">
      <c r="A218" s="15">
        <v>44256</v>
      </c>
      <c r="B218" s="1">
        <v>0.56999999999999995</v>
      </c>
      <c r="C218" s="1">
        <v>0</v>
      </c>
      <c r="D218" s="57">
        <f t="shared" si="11"/>
        <v>5.4067221270275578E-2</v>
      </c>
      <c r="E218" s="1">
        <f t="shared" si="10"/>
        <v>2021</v>
      </c>
      <c r="K218" s="1">
        <v>1</v>
      </c>
      <c r="L218" s="1">
        <v>1</v>
      </c>
      <c r="M218" s="1">
        <v>1</v>
      </c>
      <c r="N218" s="1">
        <v>1</v>
      </c>
      <c r="P218" s="1">
        <v>1</v>
      </c>
      <c r="Q218" s="1">
        <v>1</v>
      </c>
    </row>
    <row r="219" spans="1:17" x14ac:dyDescent="0.3">
      <c r="A219" s="15">
        <v>44253</v>
      </c>
      <c r="B219" s="1">
        <v>0.45500000000000002</v>
      </c>
      <c r="C219" s="1">
        <v>0</v>
      </c>
      <c r="D219" s="57">
        <f t="shared" si="11"/>
        <v>-0.22533894187764522</v>
      </c>
      <c r="E219" s="1">
        <f t="shared" si="10"/>
        <v>2021</v>
      </c>
      <c r="K219" s="1">
        <v>1</v>
      </c>
      <c r="L219" s="1">
        <v>1</v>
      </c>
      <c r="M219" s="1">
        <v>1</v>
      </c>
      <c r="N219" s="1">
        <v>1</v>
      </c>
      <c r="P219" s="1">
        <v>1</v>
      </c>
      <c r="Q219" s="1">
        <v>1</v>
      </c>
    </row>
    <row r="220" spans="1:17" x14ac:dyDescent="0.3">
      <c r="A220" s="15">
        <v>44252</v>
      </c>
      <c r="B220" s="1">
        <v>0.49</v>
      </c>
      <c r="C220" s="1">
        <v>0</v>
      </c>
      <c r="D220" s="57">
        <f t="shared" si="11"/>
        <v>7.4107972153721835E-2</v>
      </c>
      <c r="E220" s="1">
        <f t="shared" si="10"/>
        <v>2021</v>
      </c>
      <c r="K220" s="1">
        <v>1</v>
      </c>
      <c r="L220" s="1">
        <v>1</v>
      </c>
      <c r="M220" s="1">
        <v>1</v>
      </c>
      <c r="N220" s="1">
        <v>1</v>
      </c>
      <c r="P220" s="1">
        <v>1</v>
      </c>
      <c r="Q220" s="1">
        <v>1</v>
      </c>
    </row>
    <row r="221" spans="1:17" x14ac:dyDescent="0.3">
      <c r="A221" s="15">
        <v>44251</v>
      </c>
      <c r="B221" s="1">
        <v>0.55000000000000004</v>
      </c>
      <c r="C221" s="1">
        <v>0</v>
      </c>
      <c r="D221" s="57">
        <f t="shared" si="11"/>
        <v>0.11551288712184443</v>
      </c>
      <c r="E221" s="1">
        <f t="shared" si="10"/>
        <v>2021</v>
      </c>
      <c r="K221" s="1">
        <v>1</v>
      </c>
      <c r="L221" s="1">
        <v>1</v>
      </c>
      <c r="M221" s="1">
        <v>1</v>
      </c>
      <c r="N221" s="1">
        <v>1</v>
      </c>
      <c r="P221" s="1">
        <v>1</v>
      </c>
      <c r="Q221" s="1">
        <v>1</v>
      </c>
    </row>
    <row r="222" spans="1:17" x14ac:dyDescent="0.3">
      <c r="A222" s="15">
        <v>44250</v>
      </c>
      <c r="B222" s="1">
        <v>0.495</v>
      </c>
      <c r="C222" s="1">
        <v>0</v>
      </c>
      <c r="D222" s="57">
        <f t="shared" si="11"/>
        <v>-0.10536051565782641</v>
      </c>
      <c r="E222" s="1">
        <f t="shared" si="10"/>
        <v>2021</v>
      </c>
      <c r="K222" s="1">
        <v>1</v>
      </c>
      <c r="L222" s="1">
        <v>1</v>
      </c>
      <c r="M222" s="1">
        <v>1</v>
      </c>
      <c r="N222" s="1">
        <v>1</v>
      </c>
      <c r="P222" s="1">
        <v>1</v>
      </c>
      <c r="Q222" s="1">
        <v>1</v>
      </c>
    </row>
    <row r="223" spans="1:17" x14ac:dyDescent="0.3">
      <c r="A223" s="15">
        <v>44249</v>
      </c>
      <c r="B223" s="1">
        <v>0.62</v>
      </c>
      <c r="C223" s="1">
        <v>0</v>
      </c>
      <c r="D223" s="57">
        <f t="shared" si="11"/>
        <v>0.225161715470447</v>
      </c>
      <c r="E223" s="1">
        <f t="shared" si="10"/>
        <v>2021</v>
      </c>
      <c r="K223" s="1">
        <v>1</v>
      </c>
      <c r="L223" s="1">
        <v>1</v>
      </c>
      <c r="M223" s="1">
        <v>1</v>
      </c>
      <c r="N223" s="1">
        <v>1</v>
      </c>
      <c r="P223" s="1">
        <v>1</v>
      </c>
      <c r="Q223" s="1">
        <v>1</v>
      </c>
    </row>
    <row r="224" spans="1:17" x14ac:dyDescent="0.3">
      <c r="A224" s="15">
        <v>44246</v>
      </c>
      <c r="B224" s="1">
        <v>0.7</v>
      </c>
      <c r="C224" s="1">
        <v>0</v>
      </c>
      <c r="D224" s="57">
        <f t="shared" si="11"/>
        <v>0.12136085700426734</v>
      </c>
      <c r="E224" s="1">
        <f t="shared" si="10"/>
        <v>2021</v>
      </c>
      <c r="K224" s="1">
        <v>1</v>
      </c>
      <c r="L224" s="1">
        <v>1</v>
      </c>
      <c r="M224" s="1">
        <v>1</v>
      </c>
      <c r="N224" s="1">
        <v>1</v>
      </c>
      <c r="P224" s="1">
        <v>1</v>
      </c>
      <c r="Q224" s="1">
        <v>1</v>
      </c>
    </row>
    <row r="225" spans="1:17" x14ac:dyDescent="0.3">
      <c r="A225" s="15">
        <v>44245</v>
      </c>
      <c r="B225" s="1">
        <v>0.53</v>
      </c>
      <c r="C225" s="1">
        <v>0</v>
      </c>
      <c r="D225" s="57">
        <f t="shared" si="11"/>
        <v>-0.27820332849723706</v>
      </c>
      <c r="E225" s="1">
        <f t="shared" si="10"/>
        <v>2021</v>
      </c>
      <c r="K225" s="1">
        <v>1</v>
      </c>
      <c r="L225" s="1">
        <v>1</v>
      </c>
      <c r="M225" s="1">
        <v>1</v>
      </c>
      <c r="N225" s="1">
        <v>1</v>
      </c>
      <c r="P225" s="1">
        <v>1</v>
      </c>
      <c r="Q225" s="1">
        <v>1</v>
      </c>
    </row>
    <row r="226" spans="1:17" x14ac:dyDescent="0.3">
      <c r="A226" s="15">
        <v>44244</v>
      </c>
      <c r="B226" s="1">
        <v>0.73</v>
      </c>
      <c r="C226" s="1">
        <v>0</v>
      </c>
      <c r="D226" s="57">
        <f t="shared" si="11"/>
        <v>0.32016752759626921</v>
      </c>
      <c r="E226" s="1">
        <f t="shared" si="10"/>
        <v>2021</v>
      </c>
      <c r="K226" s="1">
        <v>1</v>
      </c>
      <c r="L226" s="1">
        <v>1</v>
      </c>
      <c r="M226" s="1">
        <v>1</v>
      </c>
      <c r="N226" s="1">
        <v>1</v>
      </c>
      <c r="P226" s="1">
        <v>1</v>
      </c>
      <c r="Q226" s="1">
        <v>1</v>
      </c>
    </row>
    <row r="227" spans="1:17" x14ac:dyDescent="0.3">
      <c r="A227" s="15">
        <v>44243</v>
      </c>
      <c r="B227" s="1">
        <v>0.37</v>
      </c>
      <c r="C227" s="1">
        <v>0</v>
      </c>
      <c r="D227" s="57">
        <f t="shared" si="11"/>
        <v>-0.6795415285041666</v>
      </c>
      <c r="E227" s="1">
        <f t="shared" si="10"/>
        <v>2021</v>
      </c>
      <c r="J227" s="1">
        <v>1</v>
      </c>
      <c r="K227" s="1">
        <v>1</v>
      </c>
      <c r="L227" s="1">
        <v>1</v>
      </c>
      <c r="M227" s="1">
        <v>1</v>
      </c>
      <c r="N227" s="1">
        <v>1</v>
      </c>
      <c r="P227" s="1">
        <v>1</v>
      </c>
      <c r="Q227" s="1">
        <v>1</v>
      </c>
    </row>
    <row r="228" spans="1:17" x14ac:dyDescent="0.3">
      <c r="A228" s="15">
        <v>44239</v>
      </c>
      <c r="B228" s="1">
        <v>0.31</v>
      </c>
      <c r="C228" s="1">
        <v>0</v>
      </c>
      <c r="D228" s="57">
        <f t="shared" si="11"/>
        <v>-0.17693070815907821</v>
      </c>
      <c r="E228" s="1">
        <f t="shared" si="10"/>
        <v>2021</v>
      </c>
      <c r="J228" s="1">
        <v>1</v>
      </c>
      <c r="K228" s="1">
        <v>1</v>
      </c>
      <c r="L228" s="1">
        <v>1</v>
      </c>
      <c r="M228" s="1">
        <v>1</v>
      </c>
      <c r="N228" s="1">
        <v>1</v>
      </c>
      <c r="P228" s="1">
        <v>1</v>
      </c>
      <c r="Q228" s="1">
        <v>1</v>
      </c>
    </row>
    <row r="229" spans="1:17" x14ac:dyDescent="0.3">
      <c r="A229" s="15">
        <v>44238</v>
      </c>
      <c r="B229" s="1">
        <v>0.32</v>
      </c>
      <c r="C229" s="1">
        <v>0</v>
      </c>
      <c r="D229" s="57">
        <f t="shared" si="11"/>
        <v>3.174869831458027E-2</v>
      </c>
      <c r="E229" s="1">
        <f t="shared" si="10"/>
        <v>2021</v>
      </c>
      <c r="J229" s="1">
        <v>1</v>
      </c>
      <c r="K229" s="1">
        <v>1</v>
      </c>
      <c r="L229" s="1">
        <v>1</v>
      </c>
      <c r="M229" s="1">
        <v>1</v>
      </c>
      <c r="N229" s="1">
        <v>1</v>
      </c>
      <c r="P229" s="1">
        <v>1</v>
      </c>
      <c r="Q229" s="1">
        <v>1</v>
      </c>
    </row>
    <row r="230" spans="1:17" x14ac:dyDescent="0.3">
      <c r="A230" s="15">
        <v>44237</v>
      </c>
      <c r="B230" s="1">
        <v>0.3</v>
      </c>
      <c r="C230" s="1">
        <v>0</v>
      </c>
      <c r="D230" s="57">
        <f t="shared" si="11"/>
        <v>-6.4538521137571178E-2</v>
      </c>
      <c r="E230" s="1">
        <f t="shared" si="10"/>
        <v>2021</v>
      </c>
      <c r="J230" s="1">
        <v>1</v>
      </c>
      <c r="K230" s="1">
        <v>1</v>
      </c>
      <c r="L230" s="1">
        <v>1</v>
      </c>
      <c r="M230" s="1">
        <v>1</v>
      </c>
      <c r="N230" s="1">
        <v>1</v>
      </c>
      <c r="P230" s="1">
        <v>1</v>
      </c>
      <c r="Q230" s="1">
        <v>1</v>
      </c>
    </row>
    <row r="231" spans="1:17" x14ac:dyDescent="0.3">
      <c r="A231" s="15">
        <v>44236</v>
      </c>
      <c r="B231" s="1">
        <v>0.3</v>
      </c>
      <c r="C231" s="1">
        <v>0</v>
      </c>
      <c r="D231" s="57">
        <f t="shared" si="11"/>
        <v>0</v>
      </c>
      <c r="E231" s="1">
        <f t="shared" si="10"/>
        <v>2021</v>
      </c>
      <c r="J231" s="1">
        <v>1</v>
      </c>
      <c r="K231" s="1">
        <v>1</v>
      </c>
      <c r="L231" s="1">
        <v>1</v>
      </c>
      <c r="M231" s="1">
        <v>1</v>
      </c>
      <c r="N231" s="1">
        <v>1</v>
      </c>
      <c r="P231" s="1">
        <v>1</v>
      </c>
      <c r="Q231" s="1">
        <v>1</v>
      </c>
    </row>
    <row r="232" spans="1:17" x14ac:dyDescent="0.3">
      <c r="A232" s="15">
        <v>44235</v>
      </c>
      <c r="B232" s="1">
        <v>0.315</v>
      </c>
      <c r="C232" s="1">
        <v>0</v>
      </c>
      <c r="D232" s="57">
        <f t="shared" si="11"/>
        <v>4.8790164169432049E-2</v>
      </c>
      <c r="E232" s="1">
        <f t="shared" si="10"/>
        <v>2021</v>
      </c>
      <c r="I232" s="1">
        <v>1</v>
      </c>
      <c r="J232" s="1">
        <v>1</v>
      </c>
      <c r="K232" s="1">
        <v>1</v>
      </c>
      <c r="L232" s="1">
        <v>1</v>
      </c>
      <c r="M232" s="1">
        <v>1</v>
      </c>
      <c r="N232" s="1">
        <v>1</v>
      </c>
      <c r="P232" s="1">
        <v>1</v>
      </c>
      <c r="Q232" s="1">
        <v>1</v>
      </c>
    </row>
    <row r="233" spans="1:17" x14ac:dyDescent="0.3">
      <c r="A233" s="15">
        <v>44232</v>
      </c>
      <c r="B233" s="1">
        <v>0.28999999999999998</v>
      </c>
      <c r="C233" s="1">
        <v>0</v>
      </c>
      <c r="D233" s="57">
        <f t="shared" si="11"/>
        <v>-8.2691715845113409E-2</v>
      </c>
      <c r="E233" s="1">
        <f t="shared" si="10"/>
        <v>2021</v>
      </c>
      <c r="I233" s="1">
        <v>1</v>
      </c>
      <c r="J233" s="1">
        <v>1</v>
      </c>
      <c r="K233" s="1">
        <v>1</v>
      </c>
      <c r="L233" s="1">
        <v>1</v>
      </c>
      <c r="M233" s="1">
        <v>1</v>
      </c>
      <c r="N233" s="1">
        <v>1</v>
      </c>
      <c r="P233" s="1">
        <v>1</v>
      </c>
      <c r="Q233" s="1">
        <v>1</v>
      </c>
    </row>
    <row r="234" spans="1:17" x14ac:dyDescent="0.3">
      <c r="A234" s="15">
        <v>44231</v>
      </c>
      <c r="B234" s="1">
        <v>0.29499999999999998</v>
      </c>
      <c r="C234" s="1">
        <v>0</v>
      </c>
      <c r="D234" s="57">
        <f t="shared" si="11"/>
        <v>1.709443335930004E-2</v>
      </c>
      <c r="E234" s="1">
        <f t="shared" si="10"/>
        <v>2021</v>
      </c>
      <c r="I234" s="1">
        <v>1</v>
      </c>
      <c r="J234" s="1">
        <v>1</v>
      </c>
      <c r="K234" s="1">
        <v>1</v>
      </c>
      <c r="L234" s="1">
        <v>1</v>
      </c>
      <c r="M234" s="1">
        <v>1</v>
      </c>
      <c r="N234" s="1">
        <v>1</v>
      </c>
      <c r="P234" s="1">
        <v>1</v>
      </c>
      <c r="Q234" s="1">
        <v>1</v>
      </c>
    </row>
    <row r="235" spans="1:17" x14ac:dyDescent="0.3">
      <c r="A235" s="15">
        <v>44230</v>
      </c>
      <c r="B235" s="1">
        <v>0.31</v>
      </c>
      <c r="C235" s="1">
        <v>0</v>
      </c>
      <c r="D235" s="57">
        <f t="shared" si="11"/>
        <v>4.9596941139372186E-2</v>
      </c>
      <c r="E235" s="1">
        <f t="shared" si="10"/>
        <v>2021</v>
      </c>
      <c r="I235" s="1">
        <v>1</v>
      </c>
      <c r="J235" s="1">
        <v>1</v>
      </c>
      <c r="K235" s="1">
        <v>1</v>
      </c>
      <c r="L235" s="1">
        <v>1</v>
      </c>
      <c r="M235" s="1">
        <v>1</v>
      </c>
      <c r="N235" s="1">
        <v>1</v>
      </c>
      <c r="O235" s="1">
        <v>1</v>
      </c>
      <c r="P235" s="1">
        <v>1</v>
      </c>
      <c r="Q235" s="1">
        <v>1</v>
      </c>
    </row>
    <row r="236" spans="1:17" x14ac:dyDescent="0.3">
      <c r="A236" s="15">
        <v>44229</v>
      </c>
      <c r="B236" s="1">
        <v>0.31</v>
      </c>
      <c r="C236" s="1">
        <v>0</v>
      </c>
      <c r="D236" s="57">
        <f t="shared" si="11"/>
        <v>0</v>
      </c>
      <c r="E236" s="1">
        <f t="shared" si="10"/>
        <v>2021</v>
      </c>
      <c r="I236" s="1">
        <v>1</v>
      </c>
      <c r="J236" s="1">
        <v>1</v>
      </c>
      <c r="K236" s="1">
        <v>1</v>
      </c>
      <c r="L236" s="1">
        <v>1</v>
      </c>
      <c r="M236" s="1">
        <v>1</v>
      </c>
      <c r="N236" s="1">
        <v>1</v>
      </c>
      <c r="O236" s="1">
        <v>1</v>
      </c>
      <c r="P236" s="1">
        <v>1</v>
      </c>
      <c r="Q236" s="1">
        <v>1</v>
      </c>
    </row>
    <row r="237" spans="1:17" x14ac:dyDescent="0.3">
      <c r="A237" s="15">
        <v>44228</v>
      </c>
      <c r="B237" s="1">
        <v>0.3</v>
      </c>
      <c r="C237" s="1">
        <v>0</v>
      </c>
      <c r="D237" s="57">
        <f t="shared" si="11"/>
        <v>-3.2789822822990956E-2</v>
      </c>
      <c r="E237" s="1">
        <f t="shared" si="10"/>
        <v>2021</v>
      </c>
      <c r="I237" s="1">
        <v>1</v>
      </c>
      <c r="J237" s="1">
        <v>1</v>
      </c>
      <c r="K237" s="1">
        <v>1</v>
      </c>
      <c r="L237" s="1">
        <v>1</v>
      </c>
      <c r="M237" s="1">
        <v>1</v>
      </c>
      <c r="N237" s="1">
        <v>1</v>
      </c>
      <c r="O237" s="1">
        <v>1</v>
      </c>
      <c r="P237" s="1">
        <v>1</v>
      </c>
      <c r="Q237" s="1">
        <v>1</v>
      </c>
    </row>
    <row r="238" spans="1:17" x14ac:dyDescent="0.3">
      <c r="A238" s="15">
        <v>44225</v>
      </c>
      <c r="B238" s="1">
        <v>0.28499999999999998</v>
      </c>
      <c r="C238" s="1">
        <v>0</v>
      </c>
      <c r="D238" s="57">
        <f t="shared" si="11"/>
        <v>-5.1293294387550578E-2</v>
      </c>
      <c r="E238" s="1">
        <f t="shared" si="10"/>
        <v>2021</v>
      </c>
      <c r="I238" s="1">
        <v>1</v>
      </c>
      <c r="J238" s="1">
        <v>1</v>
      </c>
      <c r="K238" s="1">
        <v>1</v>
      </c>
      <c r="L238" s="1">
        <v>1</v>
      </c>
      <c r="M238" s="1">
        <v>1</v>
      </c>
      <c r="N238" s="1">
        <v>1</v>
      </c>
      <c r="O238" s="1">
        <v>1</v>
      </c>
      <c r="P238" s="1">
        <v>1</v>
      </c>
      <c r="Q238" s="1">
        <v>1</v>
      </c>
    </row>
    <row r="239" spans="1:17" x14ac:dyDescent="0.3">
      <c r="A239" s="15">
        <v>44224</v>
      </c>
      <c r="B239" s="1">
        <v>0.3</v>
      </c>
      <c r="C239" s="1">
        <v>0</v>
      </c>
      <c r="D239" s="57">
        <f t="shared" si="11"/>
        <v>5.1293294387550481E-2</v>
      </c>
      <c r="E239" s="1">
        <f t="shared" si="10"/>
        <v>2021</v>
      </c>
      <c r="I239" s="1">
        <v>1</v>
      </c>
      <c r="J239" s="1">
        <v>1</v>
      </c>
      <c r="K239" s="1">
        <v>1</v>
      </c>
      <c r="L239" s="1">
        <v>1</v>
      </c>
      <c r="M239" s="1">
        <v>1</v>
      </c>
      <c r="N239" s="1">
        <v>1</v>
      </c>
      <c r="O239" s="1">
        <v>1</v>
      </c>
      <c r="P239" s="1">
        <v>1</v>
      </c>
      <c r="Q239" s="1">
        <v>1</v>
      </c>
    </row>
    <row r="240" spans="1:17" x14ac:dyDescent="0.3">
      <c r="A240" s="15">
        <v>44223</v>
      </c>
      <c r="B240" s="1">
        <v>0.25</v>
      </c>
      <c r="C240" s="1">
        <v>0</v>
      </c>
      <c r="D240" s="57">
        <f t="shared" si="11"/>
        <v>-0.18232155679395459</v>
      </c>
      <c r="E240" s="1">
        <f t="shared" si="10"/>
        <v>2021</v>
      </c>
      <c r="I240" s="1">
        <v>1</v>
      </c>
      <c r="J240" s="1">
        <v>1</v>
      </c>
      <c r="K240" s="1">
        <v>1</v>
      </c>
      <c r="L240" s="1">
        <v>1</v>
      </c>
      <c r="M240" s="1">
        <v>1</v>
      </c>
      <c r="N240" s="1">
        <v>1</v>
      </c>
      <c r="O240" s="1">
        <v>1</v>
      </c>
      <c r="P240" s="1">
        <v>1</v>
      </c>
      <c r="Q240" s="1">
        <v>1</v>
      </c>
    </row>
    <row r="241" spans="1:17" x14ac:dyDescent="0.3">
      <c r="A241" s="15">
        <v>44222</v>
      </c>
      <c r="B241" s="1">
        <v>0.28999999999999998</v>
      </c>
      <c r="C241" s="1">
        <v>0</v>
      </c>
      <c r="D241" s="57">
        <f t="shared" si="11"/>
        <v>0.14842000511827322</v>
      </c>
      <c r="E241" s="1">
        <f t="shared" si="10"/>
        <v>2021</v>
      </c>
      <c r="I241" s="1">
        <v>1</v>
      </c>
      <c r="J241" s="1">
        <v>1</v>
      </c>
      <c r="K241" s="1">
        <v>1</v>
      </c>
      <c r="L241" s="1">
        <v>1</v>
      </c>
      <c r="M241" s="1">
        <v>1</v>
      </c>
      <c r="N241" s="1">
        <v>1</v>
      </c>
      <c r="O241" s="1">
        <v>1</v>
      </c>
      <c r="P241" s="1">
        <v>1</v>
      </c>
      <c r="Q241" s="1">
        <v>1</v>
      </c>
    </row>
    <row r="242" spans="1:17" x14ac:dyDescent="0.3">
      <c r="A242" s="15">
        <v>44221</v>
      </c>
      <c r="B242" s="1">
        <v>0.3</v>
      </c>
      <c r="C242" s="1">
        <v>0</v>
      </c>
      <c r="D242" s="57">
        <f t="shared" si="11"/>
        <v>3.3901551675681416E-2</v>
      </c>
      <c r="E242" s="1">
        <f t="shared" si="10"/>
        <v>2021</v>
      </c>
      <c r="I242" s="1">
        <v>1</v>
      </c>
      <c r="J242" s="1">
        <v>1</v>
      </c>
      <c r="K242" s="1">
        <v>1</v>
      </c>
      <c r="L242" s="1">
        <v>1</v>
      </c>
      <c r="M242" s="1">
        <v>1</v>
      </c>
      <c r="N242" s="1">
        <v>1</v>
      </c>
      <c r="O242" s="1">
        <v>1</v>
      </c>
      <c r="P242" s="1">
        <v>1</v>
      </c>
      <c r="Q242" s="1">
        <v>1</v>
      </c>
    </row>
    <row r="243" spans="1:17" x14ac:dyDescent="0.3">
      <c r="A243" s="15">
        <v>44218</v>
      </c>
      <c r="B243" s="1">
        <v>0.315</v>
      </c>
      <c r="C243" s="1">
        <v>0</v>
      </c>
      <c r="D243" s="57">
        <f t="shared" si="11"/>
        <v>4.8790164169432049E-2</v>
      </c>
      <c r="E243" s="1">
        <f t="shared" si="10"/>
        <v>2021</v>
      </c>
      <c r="I243" s="1">
        <v>1</v>
      </c>
      <c r="J243" s="1">
        <v>1</v>
      </c>
      <c r="K243" s="1">
        <v>1</v>
      </c>
      <c r="L243" s="1">
        <v>1</v>
      </c>
      <c r="M243" s="1">
        <v>1</v>
      </c>
      <c r="N243" s="1">
        <v>1</v>
      </c>
      <c r="O243" s="1">
        <v>1</v>
      </c>
      <c r="P243" s="1">
        <v>1</v>
      </c>
      <c r="Q243" s="1">
        <v>1</v>
      </c>
    </row>
    <row r="244" spans="1:17" x14ac:dyDescent="0.3">
      <c r="A244" s="15">
        <v>44217</v>
      </c>
      <c r="B244" s="1">
        <v>0.27</v>
      </c>
      <c r="C244" s="1">
        <v>0</v>
      </c>
      <c r="D244" s="57">
        <f t="shared" si="11"/>
        <v>-0.15415067982725822</v>
      </c>
      <c r="E244" s="1">
        <f t="shared" si="10"/>
        <v>2021</v>
      </c>
      <c r="I244" s="1">
        <v>1</v>
      </c>
      <c r="J244" s="1">
        <v>1</v>
      </c>
      <c r="K244" s="1">
        <v>1</v>
      </c>
      <c r="L244" s="1">
        <v>1</v>
      </c>
      <c r="M244" s="1">
        <v>1</v>
      </c>
      <c r="N244" s="1">
        <v>1</v>
      </c>
      <c r="O244" s="1">
        <v>1</v>
      </c>
      <c r="P244" s="1">
        <v>1</v>
      </c>
      <c r="Q244" s="1">
        <v>1</v>
      </c>
    </row>
    <row r="245" spans="1:17" x14ac:dyDescent="0.3">
      <c r="A245" s="15">
        <v>44216</v>
      </c>
      <c r="B245" s="1">
        <v>0.31</v>
      </c>
      <c r="C245" s="1">
        <v>0</v>
      </c>
      <c r="D245" s="57">
        <f t="shared" si="11"/>
        <v>0.13815033848081718</v>
      </c>
      <c r="E245" s="1">
        <f t="shared" si="10"/>
        <v>2021</v>
      </c>
      <c r="I245" s="1">
        <v>1</v>
      </c>
      <c r="J245" s="1">
        <v>1</v>
      </c>
      <c r="K245" s="1">
        <v>1</v>
      </c>
      <c r="L245" s="1">
        <v>1</v>
      </c>
      <c r="M245" s="1">
        <v>1</v>
      </c>
      <c r="N245" s="1">
        <v>1</v>
      </c>
      <c r="O245" s="1">
        <v>1</v>
      </c>
      <c r="P245" s="1">
        <v>1</v>
      </c>
      <c r="Q245" s="1">
        <v>1</v>
      </c>
    </row>
    <row r="246" spans="1:17" x14ac:dyDescent="0.3">
      <c r="A246" s="15">
        <v>44215</v>
      </c>
      <c r="B246" s="1">
        <v>0.36</v>
      </c>
      <c r="C246" s="1">
        <v>0</v>
      </c>
      <c r="D246" s="57">
        <f t="shared" si="11"/>
        <v>0.14953173397096364</v>
      </c>
      <c r="E246" s="1">
        <f t="shared" si="10"/>
        <v>2021</v>
      </c>
      <c r="I246" s="1">
        <v>1</v>
      </c>
      <c r="J246" s="1">
        <v>1</v>
      </c>
      <c r="K246" s="1">
        <v>1</v>
      </c>
      <c r="L246" s="1">
        <v>1</v>
      </c>
      <c r="M246" s="1">
        <v>1</v>
      </c>
      <c r="N246" s="1">
        <v>1</v>
      </c>
      <c r="O246" s="1">
        <v>1</v>
      </c>
      <c r="P246" s="1">
        <v>1</v>
      </c>
      <c r="Q246" s="1">
        <v>1</v>
      </c>
    </row>
    <row r="247" spans="1:17" x14ac:dyDescent="0.3">
      <c r="A247" s="15">
        <v>44214</v>
      </c>
      <c r="B247" s="1">
        <v>0.375</v>
      </c>
      <c r="C247" s="1">
        <v>0</v>
      </c>
      <c r="D247" s="57">
        <f t="shared" si="11"/>
        <v>4.08219945202552E-2</v>
      </c>
      <c r="E247" s="1">
        <f t="shared" si="10"/>
        <v>2021</v>
      </c>
      <c r="I247" s="1">
        <v>1</v>
      </c>
      <c r="J247" s="1">
        <v>1</v>
      </c>
      <c r="K247" s="1">
        <v>1</v>
      </c>
      <c r="L247" s="1">
        <v>1</v>
      </c>
      <c r="M247" s="1">
        <v>1</v>
      </c>
      <c r="N247" s="1">
        <v>1</v>
      </c>
      <c r="O247" s="1">
        <v>1</v>
      </c>
      <c r="P247" s="1">
        <v>1</v>
      </c>
      <c r="Q247" s="1">
        <v>1</v>
      </c>
    </row>
    <row r="248" spans="1:17" x14ac:dyDescent="0.3">
      <c r="A248" s="15">
        <v>44211</v>
      </c>
      <c r="B248" s="1">
        <v>0.32</v>
      </c>
      <c r="C248" s="1">
        <v>0</v>
      </c>
      <c r="D248" s="57">
        <f t="shared" si="11"/>
        <v>-0.15860503017663852</v>
      </c>
      <c r="E248" s="1">
        <f t="shared" si="10"/>
        <v>2021</v>
      </c>
      <c r="I248" s="1">
        <v>1</v>
      </c>
      <c r="J248" s="1">
        <v>1</v>
      </c>
      <c r="K248" s="1">
        <v>1</v>
      </c>
      <c r="L248" s="1">
        <v>1</v>
      </c>
      <c r="M248" s="1">
        <v>1</v>
      </c>
      <c r="N248" s="1">
        <v>1</v>
      </c>
      <c r="O248" s="1">
        <v>1</v>
      </c>
      <c r="P248" s="1">
        <v>1</v>
      </c>
      <c r="Q248" s="1">
        <v>1</v>
      </c>
    </row>
    <row r="249" spans="1:17" x14ac:dyDescent="0.3">
      <c r="A249" s="15">
        <v>44210</v>
      </c>
      <c r="B249" s="1">
        <v>0.34499999999999997</v>
      </c>
      <c r="C249" s="1">
        <v>0</v>
      </c>
      <c r="D249" s="57">
        <f t="shared" si="11"/>
        <v>7.5223421237587532E-2</v>
      </c>
      <c r="E249" s="1">
        <f t="shared" si="10"/>
        <v>2021</v>
      </c>
      <c r="I249" s="1">
        <v>1</v>
      </c>
      <c r="J249" s="1">
        <v>1</v>
      </c>
      <c r="K249" s="1">
        <v>1</v>
      </c>
      <c r="L249" s="1">
        <v>1</v>
      </c>
      <c r="M249" s="1">
        <v>1</v>
      </c>
      <c r="N249" s="1">
        <v>1</v>
      </c>
      <c r="O249" s="1">
        <v>1</v>
      </c>
      <c r="P249" s="1">
        <v>1</v>
      </c>
      <c r="Q249" s="1">
        <v>1</v>
      </c>
    </row>
    <row r="250" spans="1:17" x14ac:dyDescent="0.3">
      <c r="A250" s="15">
        <v>44209</v>
      </c>
      <c r="B250" s="1">
        <v>0.315</v>
      </c>
      <c r="C250" s="1">
        <v>0</v>
      </c>
      <c r="D250" s="57">
        <f t="shared" si="11"/>
        <v>-9.0971778205726633E-2</v>
      </c>
      <c r="E250" s="1">
        <f t="shared" si="10"/>
        <v>2021</v>
      </c>
      <c r="I250" s="1">
        <v>1</v>
      </c>
      <c r="J250" s="1">
        <v>1</v>
      </c>
      <c r="K250" s="1">
        <v>1</v>
      </c>
      <c r="L250" s="1">
        <v>1</v>
      </c>
      <c r="M250" s="1">
        <v>1</v>
      </c>
      <c r="N250" s="1">
        <v>1</v>
      </c>
      <c r="O250" s="1">
        <v>1</v>
      </c>
      <c r="P250" s="1">
        <v>1</v>
      </c>
      <c r="Q250" s="1">
        <v>1</v>
      </c>
    </row>
    <row r="251" spans="1:17" x14ac:dyDescent="0.3">
      <c r="A251" s="15">
        <v>44208</v>
      </c>
      <c r="B251" s="1">
        <v>0.315</v>
      </c>
      <c r="C251" s="1">
        <v>0</v>
      </c>
      <c r="D251" s="57">
        <f t="shared" si="11"/>
        <v>0</v>
      </c>
      <c r="E251" s="1">
        <f t="shared" si="10"/>
        <v>2021</v>
      </c>
      <c r="I251" s="1">
        <v>1</v>
      </c>
      <c r="J251" s="1">
        <v>1</v>
      </c>
      <c r="K251" s="1">
        <v>1</v>
      </c>
      <c r="L251" s="1">
        <v>1</v>
      </c>
      <c r="M251" s="1">
        <v>1</v>
      </c>
      <c r="N251" s="1">
        <v>1</v>
      </c>
      <c r="O251" s="1">
        <v>1</v>
      </c>
      <c r="P251" s="1">
        <v>1</v>
      </c>
      <c r="Q251" s="1">
        <v>1</v>
      </c>
    </row>
    <row r="252" spans="1:17" x14ac:dyDescent="0.3">
      <c r="A252" s="15">
        <v>44207</v>
      </c>
      <c r="B252" s="1">
        <v>0.28999999999999998</v>
      </c>
      <c r="C252" s="1">
        <v>0</v>
      </c>
      <c r="D252" s="57">
        <f t="shared" si="11"/>
        <v>-8.2691715845113409E-2</v>
      </c>
      <c r="E252" s="1">
        <f t="shared" si="10"/>
        <v>2021</v>
      </c>
      <c r="I252" s="1">
        <v>1</v>
      </c>
      <c r="J252" s="1">
        <v>1</v>
      </c>
      <c r="K252" s="1">
        <v>1</v>
      </c>
      <c r="L252" s="1">
        <v>1</v>
      </c>
      <c r="M252" s="1">
        <v>1</v>
      </c>
      <c r="N252" s="1">
        <v>1</v>
      </c>
      <c r="O252" s="1">
        <v>1</v>
      </c>
      <c r="P252" s="1">
        <v>1</v>
      </c>
      <c r="Q252" s="1">
        <v>1</v>
      </c>
    </row>
    <row r="253" spans="1:17" x14ac:dyDescent="0.3">
      <c r="A253" s="15">
        <v>44204</v>
      </c>
      <c r="B253" s="1">
        <v>0.35</v>
      </c>
      <c r="C253" s="1">
        <v>0</v>
      </c>
      <c r="D253" s="57">
        <f t="shared" si="11"/>
        <v>0.18805223150293962</v>
      </c>
      <c r="E253" s="1">
        <f t="shared" si="10"/>
        <v>2021</v>
      </c>
      <c r="I253" s="1">
        <v>1</v>
      </c>
      <c r="J253" s="1">
        <v>1</v>
      </c>
      <c r="K253" s="1">
        <v>1</v>
      </c>
      <c r="L253" s="1">
        <v>1</v>
      </c>
      <c r="M253" s="1">
        <v>1</v>
      </c>
      <c r="N253" s="1">
        <v>1</v>
      </c>
      <c r="O253" s="1">
        <v>1</v>
      </c>
      <c r="P253" s="1">
        <v>1</v>
      </c>
      <c r="Q253" s="1">
        <v>1</v>
      </c>
    </row>
    <row r="254" spans="1:17" x14ac:dyDescent="0.3">
      <c r="A254" s="15">
        <v>44203</v>
      </c>
      <c r="B254" s="1">
        <v>0.36</v>
      </c>
      <c r="C254" s="1">
        <v>0</v>
      </c>
      <c r="D254" s="57">
        <f t="shared" si="11"/>
        <v>2.8170876966696439E-2</v>
      </c>
      <c r="E254" s="1">
        <f t="shared" si="10"/>
        <v>2021</v>
      </c>
      <c r="I254" s="1">
        <v>1</v>
      </c>
      <c r="J254" s="1">
        <v>1</v>
      </c>
      <c r="K254" s="1">
        <v>1</v>
      </c>
      <c r="L254" s="1">
        <v>1</v>
      </c>
      <c r="M254" s="1">
        <v>1</v>
      </c>
      <c r="N254" s="1">
        <v>1</v>
      </c>
      <c r="O254" s="1">
        <v>1</v>
      </c>
      <c r="P254" s="1">
        <v>1</v>
      </c>
      <c r="Q254" s="1">
        <v>1</v>
      </c>
    </row>
    <row r="255" spans="1:17" x14ac:dyDescent="0.3">
      <c r="A255" s="15">
        <v>44202</v>
      </c>
      <c r="B255" s="1">
        <v>0.23</v>
      </c>
      <c r="C255" s="1">
        <v>0</v>
      </c>
      <c r="D255" s="57">
        <f t="shared" si="11"/>
        <v>-0.44802472252696024</v>
      </c>
      <c r="E255" s="1">
        <f t="shared" si="10"/>
        <v>2021</v>
      </c>
      <c r="H255" s="1">
        <v>1</v>
      </c>
      <c r="I255" s="1">
        <v>1</v>
      </c>
      <c r="J255" s="1">
        <v>1</v>
      </c>
      <c r="K255" s="1">
        <v>1</v>
      </c>
      <c r="L255" s="1">
        <v>1</v>
      </c>
      <c r="M255" s="1">
        <v>1</v>
      </c>
      <c r="N255" s="1">
        <v>1</v>
      </c>
      <c r="O255" s="1">
        <v>1</v>
      </c>
      <c r="P255" s="1">
        <v>1</v>
      </c>
      <c r="Q255" s="1">
        <v>1</v>
      </c>
    </row>
    <row r="256" spans="1:17" x14ac:dyDescent="0.3">
      <c r="A256" s="15">
        <v>44201</v>
      </c>
      <c r="B256" s="1">
        <v>0.24</v>
      </c>
      <c r="C256" s="1">
        <v>0</v>
      </c>
      <c r="D256" s="57">
        <f t="shared" si="11"/>
        <v>4.2559614418795903E-2</v>
      </c>
      <c r="E256" s="1">
        <f t="shared" si="10"/>
        <v>2021</v>
      </c>
      <c r="H256" s="1">
        <v>1</v>
      </c>
      <c r="I256" s="1">
        <v>1</v>
      </c>
      <c r="J256" s="1">
        <v>1</v>
      </c>
      <c r="K256" s="1">
        <v>1</v>
      </c>
      <c r="L256" s="1">
        <v>1</v>
      </c>
      <c r="M256" s="1">
        <v>1</v>
      </c>
      <c r="N256" s="1">
        <v>1</v>
      </c>
      <c r="O256" s="1">
        <v>1</v>
      </c>
      <c r="P256" s="1">
        <v>1</v>
      </c>
      <c r="Q256" s="1">
        <v>1</v>
      </c>
    </row>
    <row r="257" spans="1:17" x14ac:dyDescent="0.3">
      <c r="A257" s="15">
        <v>44200</v>
      </c>
      <c r="B257" s="1">
        <v>0.245</v>
      </c>
      <c r="C257" s="1">
        <v>0</v>
      </c>
      <c r="D257" s="57">
        <f t="shared" si="11"/>
        <v>2.061928720273561E-2</v>
      </c>
      <c r="E257" s="1">
        <f t="shared" si="10"/>
        <v>2021</v>
      </c>
      <c r="H257" s="1">
        <v>1</v>
      </c>
      <c r="I257" s="1">
        <v>1</v>
      </c>
      <c r="J257" s="1">
        <v>1</v>
      </c>
      <c r="K257" s="1">
        <v>1</v>
      </c>
      <c r="L257" s="1">
        <v>1</v>
      </c>
      <c r="M257" s="1">
        <v>1</v>
      </c>
      <c r="N257" s="1">
        <v>1</v>
      </c>
      <c r="O257" s="1">
        <v>1</v>
      </c>
      <c r="P257" s="1">
        <v>1</v>
      </c>
      <c r="Q257" s="1">
        <v>1</v>
      </c>
    </row>
    <row r="258" spans="1:17" x14ac:dyDescent="0.3">
      <c r="A258" s="15">
        <v>44196</v>
      </c>
      <c r="B258" s="1">
        <v>0.21</v>
      </c>
      <c r="C258" s="1">
        <v>0</v>
      </c>
      <c r="D258" s="57">
        <f t="shared" si="11"/>
        <v>-0.15415067982725836</v>
      </c>
      <c r="E258" s="1">
        <f t="shared" si="10"/>
        <v>2020</v>
      </c>
      <c r="H258" s="1">
        <v>1</v>
      </c>
      <c r="I258" s="1">
        <v>1</v>
      </c>
      <c r="J258" s="1">
        <v>1</v>
      </c>
      <c r="K258" s="1">
        <v>1</v>
      </c>
      <c r="L258" s="1">
        <v>1</v>
      </c>
      <c r="M258" s="1">
        <v>1</v>
      </c>
      <c r="N258" s="1">
        <v>1</v>
      </c>
      <c r="O258" s="1">
        <v>1</v>
      </c>
      <c r="P258" s="1">
        <v>1</v>
      </c>
      <c r="Q258" s="1">
        <v>1</v>
      </c>
    </row>
    <row r="259" spans="1:17" x14ac:dyDescent="0.3">
      <c r="A259" s="15">
        <v>44195</v>
      </c>
      <c r="B259" s="1">
        <v>0.2</v>
      </c>
      <c r="C259" s="1">
        <v>0</v>
      </c>
      <c r="D259" s="57">
        <f t="shared" si="11"/>
        <v>-4.8790164169431945E-2</v>
      </c>
      <c r="E259" s="1">
        <f t="shared" si="10"/>
        <v>2020</v>
      </c>
      <c r="H259" s="1">
        <v>1</v>
      </c>
      <c r="I259" s="1">
        <v>1</v>
      </c>
      <c r="J259" s="1">
        <v>1</v>
      </c>
      <c r="K259" s="1">
        <v>1</v>
      </c>
      <c r="L259" s="1">
        <v>1</v>
      </c>
      <c r="M259" s="1">
        <v>1</v>
      </c>
      <c r="N259" s="1">
        <v>1</v>
      </c>
      <c r="O259" s="1">
        <v>1</v>
      </c>
      <c r="P259" s="1">
        <v>1</v>
      </c>
      <c r="Q259" s="1">
        <v>1</v>
      </c>
    </row>
    <row r="260" spans="1:17" x14ac:dyDescent="0.3">
      <c r="A260" s="15">
        <v>44194</v>
      </c>
      <c r="B260" s="1">
        <v>0.2</v>
      </c>
      <c r="C260" s="1">
        <v>0</v>
      </c>
      <c r="D260" s="57">
        <f t="shared" si="11"/>
        <v>0</v>
      </c>
      <c r="E260" s="1">
        <f t="shared" si="10"/>
        <v>2020</v>
      </c>
      <c r="H260" s="1">
        <v>1</v>
      </c>
      <c r="I260" s="1">
        <v>1</v>
      </c>
      <c r="J260" s="1">
        <v>1</v>
      </c>
      <c r="K260" s="1">
        <v>1</v>
      </c>
      <c r="L260" s="1">
        <v>1</v>
      </c>
      <c r="M260" s="1">
        <v>1</v>
      </c>
      <c r="N260" s="1">
        <v>1</v>
      </c>
      <c r="O260" s="1">
        <v>1</v>
      </c>
      <c r="P260" s="1">
        <v>1</v>
      </c>
      <c r="Q260" s="1">
        <v>1</v>
      </c>
    </row>
    <row r="261" spans="1:17" x14ac:dyDescent="0.3">
      <c r="A261" s="15">
        <v>44189</v>
      </c>
      <c r="B261" s="1">
        <v>0.19500000000000001</v>
      </c>
      <c r="C261" s="1">
        <v>0</v>
      </c>
      <c r="D261" s="57">
        <f t="shared" si="11"/>
        <v>-2.5317807984289897E-2</v>
      </c>
      <c r="E261" s="1">
        <f t="shared" si="10"/>
        <v>2020</v>
      </c>
      <c r="H261" s="1">
        <v>1</v>
      </c>
      <c r="I261" s="1">
        <v>1</v>
      </c>
      <c r="J261" s="1">
        <v>1</v>
      </c>
      <c r="K261" s="1">
        <v>1</v>
      </c>
      <c r="L261" s="1">
        <v>1</v>
      </c>
      <c r="M261" s="1">
        <v>1</v>
      </c>
      <c r="N261" s="1">
        <v>1</v>
      </c>
      <c r="O261" s="1">
        <v>1</v>
      </c>
      <c r="P261" s="1">
        <v>1</v>
      </c>
      <c r="Q261" s="1">
        <v>1</v>
      </c>
    </row>
    <row r="262" spans="1:17" x14ac:dyDescent="0.3">
      <c r="A262" s="15">
        <v>44188</v>
      </c>
      <c r="B262" s="1">
        <v>0.21</v>
      </c>
      <c r="C262" s="1">
        <v>0</v>
      </c>
      <c r="D262" s="57">
        <f t="shared" si="11"/>
        <v>7.4107972153721835E-2</v>
      </c>
      <c r="E262" s="1">
        <f t="shared" si="10"/>
        <v>2020</v>
      </c>
      <c r="H262" s="1">
        <v>1</v>
      </c>
      <c r="I262" s="1">
        <v>1</v>
      </c>
      <c r="J262" s="1">
        <v>1</v>
      </c>
      <c r="K262" s="1">
        <v>1</v>
      </c>
      <c r="L262" s="1">
        <v>1</v>
      </c>
      <c r="M262" s="1">
        <v>1</v>
      </c>
      <c r="N262" s="1">
        <v>1</v>
      </c>
      <c r="O262" s="1">
        <v>1</v>
      </c>
      <c r="P262" s="1">
        <v>1</v>
      </c>
      <c r="Q262" s="1">
        <v>1</v>
      </c>
    </row>
    <row r="263" spans="1:17" x14ac:dyDescent="0.3">
      <c r="A263" s="15">
        <v>44187</v>
      </c>
      <c r="B263" s="1">
        <v>0.28000000000000003</v>
      </c>
      <c r="C263" s="1">
        <v>0</v>
      </c>
      <c r="D263" s="57">
        <f t="shared" si="11"/>
        <v>0.28768207245178101</v>
      </c>
      <c r="E263" s="1">
        <f t="shared" si="10"/>
        <v>2020</v>
      </c>
      <c r="H263" s="1">
        <v>1</v>
      </c>
      <c r="I263" s="1">
        <v>1</v>
      </c>
      <c r="J263" s="1">
        <v>1</v>
      </c>
      <c r="K263" s="1">
        <v>1</v>
      </c>
      <c r="L263" s="1">
        <v>1</v>
      </c>
      <c r="M263" s="1">
        <v>1</v>
      </c>
      <c r="N263" s="1">
        <v>1</v>
      </c>
      <c r="O263" s="1">
        <v>1</v>
      </c>
      <c r="P263" s="1">
        <v>1</v>
      </c>
      <c r="Q263" s="1">
        <v>1</v>
      </c>
    </row>
    <row r="264" spans="1:17" x14ac:dyDescent="0.3">
      <c r="A264" s="15">
        <v>44186</v>
      </c>
      <c r="B264" s="1">
        <v>0.155</v>
      </c>
      <c r="C264" s="1">
        <v>0</v>
      </c>
      <c r="D264" s="57">
        <f t="shared" si="11"/>
        <v>-0.59136448625000315</v>
      </c>
      <c r="E264" s="1">
        <f t="shared" si="10"/>
        <v>2020</v>
      </c>
      <c r="H264" s="1">
        <v>1</v>
      </c>
      <c r="I264" s="1">
        <v>1</v>
      </c>
      <c r="J264" s="1">
        <v>1</v>
      </c>
      <c r="K264" s="1">
        <v>1</v>
      </c>
      <c r="L264" s="1">
        <v>1</v>
      </c>
      <c r="M264" s="1">
        <v>1</v>
      </c>
      <c r="N264" s="1">
        <v>1</v>
      </c>
      <c r="O264" s="1">
        <v>1</v>
      </c>
      <c r="P264" s="1">
        <v>1</v>
      </c>
      <c r="Q264" s="1">
        <v>1</v>
      </c>
    </row>
    <row r="265" spans="1:17" x14ac:dyDescent="0.3">
      <c r="A265" s="15">
        <v>44183</v>
      </c>
      <c r="B265" s="1">
        <v>0.16500000000000001</v>
      </c>
      <c r="C265" s="1">
        <v>0</v>
      </c>
      <c r="D265" s="57">
        <f t="shared" si="11"/>
        <v>6.2520356981334138E-2</v>
      </c>
      <c r="E265" s="1">
        <f t="shared" ref="E265:E328" si="12">YEAR(A265)</f>
        <v>2020</v>
      </c>
      <c r="H265" s="1">
        <v>1</v>
      </c>
      <c r="I265" s="1">
        <v>1</v>
      </c>
      <c r="J265" s="1">
        <v>1</v>
      </c>
      <c r="K265" s="1">
        <v>1</v>
      </c>
      <c r="L265" s="1">
        <v>1</v>
      </c>
      <c r="M265" s="1">
        <v>1</v>
      </c>
      <c r="N265" s="1">
        <v>1</v>
      </c>
      <c r="O265" s="1">
        <v>1</v>
      </c>
      <c r="P265" s="1">
        <v>1</v>
      </c>
      <c r="Q265" s="1">
        <v>1</v>
      </c>
    </row>
    <row r="266" spans="1:17" x14ac:dyDescent="0.3">
      <c r="A266" s="15">
        <v>44182</v>
      </c>
      <c r="B266" s="1">
        <v>0.16500000000000001</v>
      </c>
      <c r="C266" s="1">
        <v>0</v>
      </c>
      <c r="D266" s="57">
        <f t="shared" si="11"/>
        <v>0</v>
      </c>
      <c r="E266" s="1">
        <f t="shared" si="12"/>
        <v>2020</v>
      </c>
      <c r="H266" s="1">
        <v>1</v>
      </c>
      <c r="I266" s="1">
        <v>1</v>
      </c>
      <c r="J266" s="1">
        <v>1</v>
      </c>
      <c r="K266" s="1">
        <v>1</v>
      </c>
      <c r="L266" s="1">
        <v>1</v>
      </c>
      <c r="M266" s="1">
        <v>1</v>
      </c>
      <c r="N266" s="1">
        <v>1</v>
      </c>
      <c r="O266" s="1">
        <v>1</v>
      </c>
      <c r="P266" s="1">
        <v>1</v>
      </c>
      <c r="Q266" s="1">
        <v>1</v>
      </c>
    </row>
    <row r="267" spans="1:17" x14ac:dyDescent="0.3">
      <c r="A267" s="15">
        <v>44181</v>
      </c>
      <c r="B267" s="1">
        <v>0.155</v>
      </c>
      <c r="C267" s="1">
        <v>0</v>
      </c>
      <c r="D267" s="57">
        <f t="shared" ref="D267:D330" si="13">LN((C267+B267)/(B266))</f>
        <v>-6.2520356981334055E-2</v>
      </c>
      <c r="E267" s="1">
        <f t="shared" si="12"/>
        <v>2020</v>
      </c>
      <c r="H267" s="1">
        <v>1</v>
      </c>
      <c r="I267" s="1">
        <v>1</v>
      </c>
      <c r="J267" s="1">
        <v>1</v>
      </c>
      <c r="K267" s="1">
        <v>1</v>
      </c>
      <c r="L267" s="1">
        <v>1</v>
      </c>
      <c r="M267" s="1">
        <v>1</v>
      </c>
      <c r="N267" s="1">
        <v>1</v>
      </c>
      <c r="O267" s="1">
        <v>1</v>
      </c>
      <c r="P267" s="1">
        <v>1</v>
      </c>
      <c r="Q267" s="1">
        <v>1</v>
      </c>
    </row>
    <row r="268" spans="1:17" x14ac:dyDescent="0.3">
      <c r="A268" s="15">
        <v>44180</v>
      </c>
      <c r="B268" s="1">
        <v>0.18</v>
      </c>
      <c r="C268" s="1">
        <v>0</v>
      </c>
      <c r="D268" s="57">
        <f t="shared" si="13"/>
        <v>0.14953173397096364</v>
      </c>
      <c r="E268" s="1">
        <f t="shared" si="12"/>
        <v>2020</v>
      </c>
      <c r="H268" s="1">
        <v>1</v>
      </c>
      <c r="I268" s="1">
        <v>1</v>
      </c>
      <c r="J268" s="1">
        <v>1</v>
      </c>
      <c r="K268" s="1">
        <v>1</v>
      </c>
      <c r="L268" s="1">
        <v>1</v>
      </c>
      <c r="M268" s="1">
        <v>1</v>
      </c>
      <c r="N268" s="1">
        <v>1</v>
      </c>
      <c r="O268" s="1">
        <v>1</v>
      </c>
      <c r="P268" s="1">
        <v>1</v>
      </c>
      <c r="Q268" s="1">
        <v>1</v>
      </c>
    </row>
    <row r="269" spans="1:17" x14ac:dyDescent="0.3">
      <c r="A269" s="15">
        <v>44179</v>
      </c>
      <c r="B269" s="1">
        <v>0.13500000000000001</v>
      </c>
      <c r="C269" s="1">
        <v>0</v>
      </c>
      <c r="D269" s="57">
        <f t="shared" si="13"/>
        <v>-0.28768207245178079</v>
      </c>
      <c r="E269" s="1">
        <f t="shared" si="12"/>
        <v>2020</v>
      </c>
      <c r="H269" s="1">
        <v>1</v>
      </c>
      <c r="I269" s="1">
        <v>1</v>
      </c>
      <c r="J269" s="1">
        <v>1</v>
      </c>
      <c r="K269" s="1">
        <v>1</v>
      </c>
      <c r="L269" s="1">
        <v>1</v>
      </c>
      <c r="M269" s="1">
        <v>1</v>
      </c>
      <c r="N269" s="1">
        <v>1</v>
      </c>
      <c r="O269" s="1">
        <v>1</v>
      </c>
      <c r="P269" s="1">
        <v>1</v>
      </c>
      <c r="Q269" s="1">
        <v>1</v>
      </c>
    </row>
    <row r="270" spans="1:17" x14ac:dyDescent="0.3">
      <c r="A270" s="15">
        <v>44176</v>
      </c>
      <c r="B270" s="1">
        <v>0.13</v>
      </c>
      <c r="C270" s="1">
        <v>0</v>
      </c>
      <c r="D270" s="57">
        <f t="shared" si="13"/>
        <v>-3.7740327982847086E-2</v>
      </c>
      <c r="E270" s="1">
        <f t="shared" si="12"/>
        <v>2020</v>
      </c>
      <c r="H270" s="1">
        <v>1</v>
      </c>
      <c r="I270" s="1">
        <v>1</v>
      </c>
      <c r="J270" s="1">
        <v>1</v>
      </c>
      <c r="K270" s="1">
        <v>1</v>
      </c>
      <c r="L270" s="1">
        <v>1</v>
      </c>
      <c r="M270" s="1">
        <v>1</v>
      </c>
      <c r="N270" s="1">
        <v>1</v>
      </c>
      <c r="O270" s="1">
        <v>1</v>
      </c>
      <c r="P270" s="1">
        <v>1</v>
      </c>
      <c r="Q270" s="1">
        <v>1</v>
      </c>
    </row>
    <row r="271" spans="1:17" x14ac:dyDescent="0.3">
      <c r="A271" s="15">
        <v>44175</v>
      </c>
      <c r="B271" s="1">
        <v>0.14499999999999999</v>
      </c>
      <c r="C271" s="1">
        <v>0</v>
      </c>
      <c r="D271" s="57">
        <f t="shared" si="13"/>
        <v>0.10919929196499181</v>
      </c>
      <c r="E271" s="1">
        <f t="shared" si="12"/>
        <v>2020</v>
      </c>
      <c r="H271" s="1">
        <v>1</v>
      </c>
      <c r="I271" s="1">
        <v>1</v>
      </c>
      <c r="J271" s="1">
        <v>1</v>
      </c>
      <c r="K271" s="1">
        <v>1</v>
      </c>
      <c r="L271" s="1">
        <v>1</v>
      </c>
      <c r="M271" s="1">
        <v>1</v>
      </c>
      <c r="N271" s="1">
        <v>1</v>
      </c>
      <c r="O271" s="1">
        <v>1</v>
      </c>
      <c r="P271" s="1">
        <v>1</v>
      </c>
      <c r="Q271" s="1">
        <v>1</v>
      </c>
    </row>
    <row r="272" spans="1:17" x14ac:dyDescent="0.3">
      <c r="A272" s="15">
        <v>44174</v>
      </c>
      <c r="B272" s="1">
        <v>0.14499999999999999</v>
      </c>
      <c r="C272" s="1">
        <v>0</v>
      </c>
      <c r="D272" s="57">
        <f t="shared" si="13"/>
        <v>0</v>
      </c>
      <c r="E272" s="1">
        <f t="shared" si="12"/>
        <v>2020</v>
      </c>
      <c r="H272" s="1">
        <v>1</v>
      </c>
      <c r="I272" s="1">
        <v>1</v>
      </c>
      <c r="J272" s="1">
        <v>1</v>
      </c>
      <c r="K272" s="1">
        <v>1</v>
      </c>
      <c r="L272" s="1">
        <v>1</v>
      </c>
      <c r="M272" s="1">
        <v>1</v>
      </c>
      <c r="N272" s="1">
        <v>1</v>
      </c>
      <c r="O272" s="1">
        <v>1</v>
      </c>
      <c r="P272" s="1">
        <v>1</v>
      </c>
      <c r="Q272" s="1">
        <v>1</v>
      </c>
    </row>
    <row r="273" spans="1:17" x14ac:dyDescent="0.3">
      <c r="A273" s="15">
        <v>44173</v>
      </c>
      <c r="B273" s="1">
        <v>0.13500000000000001</v>
      </c>
      <c r="C273" s="1">
        <v>0</v>
      </c>
      <c r="D273" s="57">
        <f t="shared" si="13"/>
        <v>-7.1458963982144866E-2</v>
      </c>
      <c r="E273" s="1">
        <f t="shared" si="12"/>
        <v>2020</v>
      </c>
      <c r="H273" s="1">
        <v>1</v>
      </c>
      <c r="I273" s="1">
        <v>1</v>
      </c>
      <c r="J273" s="1">
        <v>1</v>
      </c>
      <c r="K273" s="1">
        <v>1</v>
      </c>
      <c r="L273" s="1">
        <v>1</v>
      </c>
      <c r="M273" s="1">
        <v>1</v>
      </c>
      <c r="O273" s="1">
        <v>1</v>
      </c>
      <c r="P273" s="1">
        <v>1</v>
      </c>
      <c r="Q273" s="1">
        <v>1</v>
      </c>
    </row>
    <row r="274" spans="1:17" x14ac:dyDescent="0.3">
      <c r="A274" s="15">
        <v>44172</v>
      </c>
      <c r="B274" s="1">
        <v>0.15</v>
      </c>
      <c r="C274" s="1">
        <v>0</v>
      </c>
      <c r="D274" s="57">
        <f t="shared" si="13"/>
        <v>0.10536051565782614</v>
      </c>
      <c r="E274" s="1">
        <f t="shared" si="12"/>
        <v>2020</v>
      </c>
      <c r="H274" s="1">
        <v>1</v>
      </c>
      <c r="I274" s="1">
        <v>1</v>
      </c>
      <c r="J274" s="1">
        <v>1</v>
      </c>
      <c r="K274" s="1">
        <v>1</v>
      </c>
      <c r="L274" s="1">
        <v>1</v>
      </c>
      <c r="M274" s="1">
        <v>1</v>
      </c>
      <c r="O274" s="1">
        <v>1</v>
      </c>
      <c r="P274" s="1">
        <v>1</v>
      </c>
      <c r="Q274" s="1">
        <v>1</v>
      </c>
    </row>
    <row r="275" spans="1:17" x14ac:dyDescent="0.3">
      <c r="A275" s="15">
        <v>44169</v>
      </c>
      <c r="B275" s="1">
        <v>0.16</v>
      </c>
      <c r="C275" s="1">
        <v>0</v>
      </c>
      <c r="D275" s="57">
        <f t="shared" si="13"/>
        <v>6.4538521137571164E-2</v>
      </c>
      <c r="E275" s="1">
        <f t="shared" si="12"/>
        <v>2020</v>
      </c>
      <c r="H275" s="1">
        <v>1</v>
      </c>
      <c r="I275" s="1">
        <v>1</v>
      </c>
      <c r="J275" s="1">
        <v>1</v>
      </c>
      <c r="K275" s="1">
        <v>1</v>
      </c>
      <c r="L275" s="1">
        <v>1</v>
      </c>
      <c r="M275" s="1">
        <v>1</v>
      </c>
      <c r="O275" s="1">
        <v>1</v>
      </c>
      <c r="P275" s="1">
        <v>1</v>
      </c>
      <c r="Q275" s="1">
        <v>1</v>
      </c>
    </row>
    <row r="276" spans="1:17" x14ac:dyDescent="0.3">
      <c r="A276" s="15">
        <v>44168</v>
      </c>
      <c r="B276" s="1">
        <v>0.17</v>
      </c>
      <c r="C276" s="1">
        <v>0</v>
      </c>
      <c r="D276" s="57">
        <f t="shared" si="13"/>
        <v>6.062462181643484E-2</v>
      </c>
      <c r="E276" s="1">
        <f t="shared" si="12"/>
        <v>2020</v>
      </c>
      <c r="H276" s="1">
        <v>1</v>
      </c>
      <c r="I276" s="1">
        <v>1</v>
      </c>
      <c r="J276" s="1">
        <v>1</v>
      </c>
      <c r="K276" s="1">
        <v>1</v>
      </c>
      <c r="L276" s="1">
        <v>1</v>
      </c>
      <c r="M276" s="1">
        <v>1</v>
      </c>
      <c r="O276" s="1">
        <v>1</v>
      </c>
      <c r="P276" s="1">
        <v>1</v>
      </c>
      <c r="Q276" s="1">
        <v>1</v>
      </c>
    </row>
    <row r="277" spans="1:17" x14ac:dyDescent="0.3">
      <c r="A277" s="15">
        <v>44167</v>
      </c>
      <c r="B277" s="1">
        <v>0.155</v>
      </c>
      <c r="C277" s="1">
        <v>0</v>
      </c>
      <c r="D277" s="57">
        <f t="shared" si="13"/>
        <v>-9.2373320131015166E-2</v>
      </c>
      <c r="E277" s="1">
        <f t="shared" si="12"/>
        <v>2020</v>
      </c>
      <c r="H277" s="1">
        <v>1</v>
      </c>
      <c r="I277" s="1">
        <v>1</v>
      </c>
      <c r="J277" s="1">
        <v>1</v>
      </c>
      <c r="K277" s="1">
        <v>1</v>
      </c>
      <c r="L277" s="1">
        <v>1</v>
      </c>
      <c r="M277" s="1">
        <v>1</v>
      </c>
      <c r="O277" s="1">
        <v>1</v>
      </c>
      <c r="P277" s="1">
        <v>1</v>
      </c>
      <c r="Q277" s="1">
        <v>1</v>
      </c>
    </row>
    <row r="278" spans="1:17" x14ac:dyDescent="0.3">
      <c r="A278" s="15">
        <v>44166</v>
      </c>
      <c r="B278" s="1">
        <v>0.16500000000000001</v>
      </c>
      <c r="C278" s="1">
        <v>0</v>
      </c>
      <c r="D278" s="57">
        <f t="shared" si="13"/>
        <v>6.2520356981334138E-2</v>
      </c>
      <c r="E278" s="1">
        <f t="shared" si="12"/>
        <v>2020</v>
      </c>
      <c r="H278" s="1">
        <v>1</v>
      </c>
      <c r="I278" s="1">
        <v>1</v>
      </c>
      <c r="J278" s="1">
        <v>1</v>
      </c>
      <c r="K278" s="1">
        <v>1</v>
      </c>
      <c r="L278" s="1">
        <v>1</v>
      </c>
      <c r="M278" s="1">
        <v>1</v>
      </c>
      <c r="O278" s="1">
        <v>1</v>
      </c>
      <c r="P278" s="1">
        <v>1</v>
      </c>
      <c r="Q278" s="1">
        <v>1</v>
      </c>
    </row>
    <row r="279" spans="1:17" x14ac:dyDescent="0.3">
      <c r="A279" s="15">
        <v>44165</v>
      </c>
      <c r="B279" s="1">
        <v>0.19</v>
      </c>
      <c r="C279" s="1">
        <v>0</v>
      </c>
      <c r="D279" s="57">
        <f t="shared" si="13"/>
        <v>0.14107859825990543</v>
      </c>
      <c r="E279" s="1">
        <f t="shared" si="12"/>
        <v>2020</v>
      </c>
      <c r="H279" s="1">
        <v>1</v>
      </c>
      <c r="I279" s="1">
        <v>1</v>
      </c>
      <c r="J279" s="1">
        <v>1</v>
      </c>
      <c r="K279" s="1">
        <v>1</v>
      </c>
      <c r="L279" s="1">
        <v>1</v>
      </c>
      <c r="M279" s="1">
        <v>1</v>
      </c>
      <c r="O279" s="1">
        <v>1</v>
      </c>
      <c r="P279" s="1">
        <v>1</v>
      </c>
      <c r="Q279" s="1">
        <v>1</v>
      </c>
    </row>
    <row r="280" spans="1:17" x14ac:dyDescent="0.3">
      <c r="A280" s="15">
        <v>44162</v>
      </c>
      <c r="B280" s="1">
        <v>0.13500000000000001</v>
      </c>
      <c r="C280" s="1">
        <v>0</v>
      </c>
      <c r="D280" s="57">
        <f t="shared" si="13"/>
        <v>-0.3417492937220567</v>
      </c>
      <c r="E280" s="1">
        <f t="shared" si="12"/>
        <v>2020</v>
      </c>
      <c r="H280" s="1">
        <v>1</v>
      </c>
      <c r="I280" s="1">
        <v>1</v>
      </c>
      <c r="J280" s="1">
        <v>1</v>
      </c>
      <c r="K280" s="1">
        <v>1</v>
      </c>
      <c r="L280" s="1">
        <v>1</v>
      </c>
      <c r="M280" s="1">
        <v>1</v>
      </c>
      <c r="O280" s="1">
        <v>1</v>
      </c>
      <c r="P280" s="1">
        <v>1</v>
      </c>
      <c r="Q280" s="1">
        <v>1</v>
      </c>
    </row>
    <row r="281" spans="1:17" x14ac:dyDescent="0.3">
      <c r="A281" s="15">
        <v>44161</v>
      </c>
      <c r="B281" s="1">
        <v>0.16500000000000001</v>
      </c>
      <c r="C281" s="1">
        <v>0</v>
      </c>
      <c r="D281" s="57">
        <f t="shared" si="13"/>
        <v>0.20067069546215105</v>
      </c>
      <c r="E281" s="1">
        <f t="shared" si="12"/>
        <v>2020</v>
      </c>
      <c r="H281" s="1">
        <v>1</v>
      </c>
      <c r="I281" s="1">
        <v>1</v>
      </c>
      <c r="J281" s="1">
        <v>1</v>
      </c>
      <c r="K281" s="1">
        <v>1</v>
      </c>
      <c r="L281" s="1">
        <v>1</v>
      </c>
      <c r="M281" s="1">
        <v>1</v>
      </c>
      <c r="O281" s="1">
        <v>1</v>
      </c>
      <c r="P281" s="1">
        <v>1</v>
      </c>
      <c r="Q281" s="1">
        <v>1</v>
      </c>
    </row>
    <row r="282" spans="1:17" x14ac:dyDescent="0.3">
      <c r="A282" s="15">
        <v>44160</v>
      </c>
      <c r="B282" s="1">
        <v>0.19500000000000001</v>
      </c>
      <c r="C282" s="1">
        <v>0</v>
      </c>
      <c r="D282" s="57">
        <f t="shared" si="13"/>
        <v>0.16705408466316624</v>
      </c>
      <c r="E282" s="1">
        <f t="shared" si="12"/>
        <v>2020</v>
      </c>
      <c r="H282" s="1">
        <v>1</v>
      </c>
      <c r="I282" s="1">
        <v>1</v>
      </c>
      <c r="J282" s="1">
        <v>1</v>
      </c>
      <c r="K282" s="1">
        <v>1</v>
      </c>
      <c r="L282" s="1">
        <v>1</v>
      </c>
      <c r="M282" s="1">
        <v>1</v>
      </c>
      <c r="O282" s="1">
        <v>1</v>
      </c>
      <c r="P282" s="1">
        <v>1</v>
      </c>
      <c r="Q282" s="1">
        <v>1</v>
      </c>
    </row>
    <row r="283" spans="1:17" x14ac:dyDescent="0.3">
      <c r="A283" s="15">
        <v>44159</v>
      </c>
      <c r="B283" s="1">
        <v>6.5000000000000002E-2</v>
      </c>
      <c r="C283" s="1">
        <v>0</v>
      </c>
      <c r="D283" s="57">
        <f t="shared" si="13"/>
        <v>-1.0986122886681098</v>
      </c>
      <c r="E283" s="1">
        <f t="shared" si="12"/>
        <v>2020</v>
      </c>
      <c r="H283" s="1">
        <v>1</v>
      </c>
      <c r="I283" s="1">
        <v>1</v>
      </c>
      <c r="J283" s="1">
        <v>1</v>
      </c>
      <c r="K283" s="1">
        <v>1</v>
      </c>
      <c r="L283" s="1">
        <v>1</v>
      </c>
      <c r="M283" s="1">
        <v>1</v>
      </c>
      <c r="O283" s="1">
        <v>1</v>
      </c>
      <c r="P283" s="1">
        <v>1</v>
      </c>
      <c r="Q283" s="1">
        <v>1</v>
      </c>
    </row>
    <row r="284" spans="1:17" x14ac:dyDescent="0.3">
      <c r="A284" s="15">
        <v>44158</v>
      </c>
      <c r="B284" s="1">
        <v>7.4999999999999997E-2</v>
      </c>
      <c r="C284" s="1">
        <v>0</v>
      </c>
      <c r="D284" s="57">
        <f t="shared" si="13"/>
        <v>0.14310084364067324</v>
      </c>
      <c r="E284" s="1">
        <f t="shared" si="12"/>
        <v>2020</v>
      </c>
      <c r="H284" s="1">
        <v>1</v>
      </c>
      <c r="I284" s="1">
        <v>1</v>
      </c>
      <c r="J284" s="1">
        <v>1</v>
      </c>
      <c r="K284" s="1">
        <v>1</v>
      </c>
      <c r="L284" s="1">
        <v>1</v>
      </c>
      <c r="M284" s="1">
        <v>1</v>
      </c>
      <c r="O284" s="1">
        <v>1</v>
      </c>
      <c r="P284" s="1">
        <v>1</v>
      </c>
      <c r="Q284" s="1">
        <v>1</v>
      </c>
    </row>
    <row r="285" spans="1:17" x14ac:dyDescent="0.3">
      <c r="A285" s="15">
        <v>44155</v>
      </c>
      <c r="B285" s="1">
        <v>7.0000000000000007E-2</v>
      </c>
      <c r="C285" s="1">
        <v>0</v>
      </c>
      <c r="D285" s="57">
        <f t="shared" si="13"/>
        <v>-6.899287148695131E-2</v>
      </c>
      <c r="E285" s="1">
        <f t="shared" si="12"/>
        <v>2020</v>
      </c>
      <c r="H285" s="1">
        <v>1</v>
      </c>
      <c r="I285" s="1">
        <v>1</v>
      </c>
      <c r="J285" s="1">
        <v>1</v>
      </c>
      <c r="K285" s="1">
        <v>1</v>
      </c>
      <c r="L285" s="1">
        <v>1</v>
      </c>
      <c r="M285" s="1">
        <v>1</v>
      </c>
      <c r="O285" s="1">
        <v>1</v>
      </c>
      <c r="P285" s="1">
        <v>1</v>
      </c>
      <c r="Q285" s="1">
        <v>1</v>
      </c>
    </row>
    <row r="286" spans="1:17" x14ac:dyDescent="0.3">
      <c r="A286" s="15">
        <v>44154</v>
      </c>
      <c r="B286" s="1">
        <v>0.05</v>
      </c>
      <c r="C286" s="1">
        <v>0</v>
      </c>
      <c r="D286" s="57">
        <f t="shared" si="13"/>
        <v>-0.33647223662121289</v>
      </c>
      <c r="E286" s="1">
        <f t="shared" si="12"/>
        <v>2020</v>
      </c>
      <c r="H286" s="1">
        <v>1</v>
      </c>
      <c r="I286" s="1">
        <v>1</v>
      </c>
      <c r="J286" s="1">
        <v>1</v>
      </c>
      <c r="K286" s="1">
        <v>1</v>
      </c>
      <c r="L286" s="1">
        <v>1</v>
      </c>
      <c r="M286" s="1">
        <v>1</v>
      </c>
      <c r="O286" s="1">
        <v>1</v>
      </c>
      <c r="P286" s="1">
        <v>1</v>
      </c>
      <c r="Q286" s="1">
        <v>1</v>
      </c>
    </row>
    <row r="287" spans="1:17" x14ac:dyDescent="0.3">
      <c r="A287" s="15">
        <v>44153</v>
      </c>
      <c r="B287" s="1">
        <v>0.05</v>
      </c>
      <c r="C287" s="1">
        <v>0</v>
      </c>
      <c r="D287" s="57">
        <f t="shared" si="13"/>
        <v>0</v>
      </c>
      <c r="E287" s="1">
        <f t="shared" si="12"/>
        <v>2020</v>
      </c>
      <c r="H287" s="1">
        <v>1</v>
      </c>
      <c r="I287" s="1">
        <v>1</v>
      </c>
      <c r="J287" s="1">
        <v>1</v>
      </c>
      <c r="K287" s="1">
        <v>1</v>
      </c>
      <c r="L287" s="1">
        <v>1</v>
      </c>
      <c r="M287" s="1">
        <v>1</v>
      </c>
      <c r="O287" s="1">
        <v>1</v>
      </c>
      <c r="P287" s="1">
        <v>1</v>
      </c>
      <c r="Q287" s="1">
        <v>1</v>
      </c>
    </row>
    <row r="288" spans="1:17" x14ac:dyDescent="0.3">
      <c r="A288" s="15">
        <v>44152</v>
      </c>
      <c r="B288" s="1">
        <v>0.05</v>
      </c>
      <c r="C288" s="1">
        <v>0</v>
      </c>
      <c r="D288" s="57">
        <f t="shared" si="13"/>
        <v>0</v>
      </c>
      <c r="E288" s="1">
        <f t="shared" si="12"/>
        <v>2020</v>
      </c>
      <c r="H288" s="1">
        <v>1</v>
      </c>
      <c r="I288" s="1">
        <v>1</v>
      </c>
      <c r="J288" s="1">
        <v>1</v>
      </c>
      <c r="K288" s="1">
        <v>1</v>
      </c>
      <c r="L288" s="1">
        <v>1</v>
      </c>
      <c r="M288" s="1">
        <v>1</v>
      </c>
      <c r="O288" s="1">
        <v>1</v>
      </c>
      <c r="P288" s="1">
        <v>1</v>
      </c>
      <c r="Q288" s="1">
        <v>1</v>
      </c>
    </row>
    <row r="289" spans="1:17" x14ac:dyDescent="0.3">
      <c r="A289" s="15">
        <v>44151</v>
      </c>
      <c r="B289" s="1">
        <v>4.4999999999999998E-2</v>
      </c>
      <c r="C289" s="1">
        <v>0</v>
      </c>
      <c r="D289" s="57">
        <f t="shared" si="13"/>
        <v>-0.10536051565782641</v>
      </c>
      <c r="E289" s="1">
        <f t="shared" si="12"/>
        <v>2020</v>
      </c>
      <c r="H289" s="1">
        <v>1</v>
      </c>
      <c r="I289" s="1">
        <v>1</v>
      </c>
      <c r="J289" s="1">
        <v>1</v>
      </c>
      <c r="K289" s="1">
        <v>1</v>
      </c>
      <c r="L289" s="1">
        <v>1</v>
      </c>
      <c r="M289" s="1">
        <v>1</v>
      </c>
      <c r="O289" s="1">
        <v>1</v>
      </c>
      <c r="P289" s="1">
        <v>1</v>
      </c>
      <c r="Q289" s="1">
        <v>1</v>
      </c>
    </row>
    <row r="290" spans="1:17" x14ac:dyDescent="0.3">
      <c r="A290" s="15">
        <v>44148</v>
      </c>
      <c r="B290" s="1">
        <v>0.04</v>
      </c>
      <c r="C290" s="1">
        <v>0</v>
      </c>
      <c r="D290" s="57">
        <f t="shared" si="13"/>
        <v>-0.11778303565638339</v>
      </c>
      <c r="E290" s="1">
        <f t="shared" si="12"/>
        <v>2020</v>
      </c>
      <c r="H290" s="1">
        <v>1</v>
      </c>
      <c r="I290" s="1">
        <v>1</v>
      </c>
      <c r="J290" s="1">
        <v>1</v>
      </c>
      <c r="K290" s="1">
        <v>1</v>
      </c>
      <c r="L290" s="1">
        <v>1</v>
      </c>
      <c r="M290" s="1">
        <v>1</v>
      </c>
      <c r="O290" s="1">
        <v>1</v>
      </c>
      <c r="P290" s="1">
        <v>1</v>
      </c>
      <c r="Q290" s="1">
        <v>1</v>
      </c>
    </row>
    <row r="291" spans="1:17" x14ac:dyDescent="0.3">
      <c r="A291" s="15">
        <v>44147</v>
      </c>
      <c r="B291" s="1">
        <v>0.04</v>
      </c>
      <c r="C291" s="1">
        <v>0</v>
      </c>
      <c r="D291" s="57">
        <f t="shared" si="13"/>
        <v>0</v>
      </c>
      <c r="E291" s="1">
        <f t="shared" si="12"/>
        <v>2020</v>
      </c>
      <c r="H291" s="1">
        <v>1</v>
      </c>
      <c r="I291" s="1">
        <v>1</v>
      </c>
      <c r="J291" s="1">
        <v>1</v>
      </c>
      <c r="K291" s="1">
        <v>1</v>
      </c>
      <c r="L291" s="1">
        <v>1</v>
      </c>
      <c r="M291" s="1">
        <v>1</v>
      </c>
      <c r="O291" s="1">
        <v>1</v>
      </c>
      <c r="P291" s="1">
        <v>1</v>
      </c>
      <c r="Q291" s="1">
        <v>1</v>
      </c>
    </row>
    <row r="292" spans="1:17" x14ac:dyDescent="0.3">
      <c r="A292" s="15">
        <v>44146</v>
      </c>
      <c r="B292" s="1">
        <v>0.04</v>
      </c>
      <c r="C292" s="1">
        <v>0</v>
      </c>
      <c r="D292" s="57">
        <f t="shared" si="13"/>
        <v>0</v>
      </c>
      <c r="E292" s="1">
        <f t="shared" si="12"/>
        <v>2020</v>
      </c>
      <c r="H292" s="1">
        <v>1</v>
      </c>
      <c r="I292" s="1">
        <v>1</v>
      </c>
      <c r="J292" s="1">
        <v>1</v>
      </c>
      <c r="K292" s="1">
        <v>1</v>
      </c>
      <c r="L292" s="1">
        <v>1</v>
      </c>
      <c r="M292" s="1">
        <v>1</v>
      </c>
      <c r="O292" s="1">
        <v>1</v>
      </c>
      <c r="P292" s="1">
        <v>1</v>
      </c>
      <c r="Q292" s="1">
        <v>1</v>
      </c>
    </row>
    <row r="293" spans="1:17" x14ac:dyDescent="0.3">
      <c r="A293" s="15">
        <v>44145</v>
      </c>
      <c r="B293" s="1">
        <v>4.4999999999999998E-2</v>
      </c>
      <c r="C293" s="1">
        <v>0</v>
      </c>
      <c r="D293" s="57">
        <f t="shared" si="13"/>
        <v>0.11778303565638346</v>
      </c>
      <c r="E293" s="1">
        <f t="shared" si="12"/>
        <v>2020</v>
      </c>
      <c r="H293" s="1">
        <v>1</v>
      </c>
      <c r="I293" s="1">
        <v>1</v>
      </c>
      <c r="J293" s="1">
        <v>1</v>
      </c>
      <c r="K293" s="1">
        <v>1</v>
      </c>
      <c r="L293" s="1">
        <v>1</v>
      </c>
      <c r="M293" s="1">
        <v>1</v>
      </c>
      <c r="O293" s="1">
        <v>1</v>
      </c>
      <c r="P293" s="1">
        <v>1</v>
      </c>
      <c r="Q293" s="1">
        <v>1</v>
      </c>
    </row>
    <row r="294" spans="1:17" x14ac:dyDescent="0.3">
      <c r="A294" s="15">
        <v>44144</v>
      </c>
      <c r="B294" s="1">
        <v>4.4999999999999998E-2</v>
      </c>
      <c r="C294" s="1">
        <v>0</v>
      </c>
      <c r="D294" s="57">
        <f t="shared" si="13"/>
        <v>0</v>
      </c>
      <c r="E294" s="1">
        <f t="shared" si="12"/>
        <v>2020</v>
      </c>
      <c r="H294" s="1">
        <v>1</v>
      </c>
      <c r="I294" s="1">
        <v>1</v>
      </c>
      <c r="J294" s="1">
        <v>1</v>
      </c>
      <c r="K294" s="1">
        <v>1</v>
      </c>
      <c r="L294" s="1">
        <v>1</v>
      </c>
      <c r="M294" s="1">
        <v>1</v>
      </c>
      <c r="O294" s="1">
        <v>1</v>
      </c>
      <c r="P294" s="1">
        <v>1</v>
      </c>
      <c r="Q294" s="1">
        <v>1</v>
      </c>
    </row>
    <row r="295" spans="1:17" x14ac:dyDescent="0.3">
      <c r="A295" s="15">
        <v>44141</v>
      </c>
      <c r="B295" s="1">
        <v>0.05</v>
      </c>
      <c r="C295" s="1">
        <v>0</v>
      </c>
      <c r="D295" s="57">
        <f t="shared" si="13"/>
        <v>0.10536051565782635</v>
      </c>
      <c r="E295" s="1">
        <f t="shared" si="12"/>
        <v>2020</v>
      </c>
      <c r="H295" s="1">
        <v>1</v>
      </c>
      <c r="I295" s="1">
        <v>1</v>
      </c>
      <c r="J295" s="1">
        <v>1</v>
      </c>
      <c r="K295" s="1">
        <v>1</v>
      </c>
      <c r="L295" s="1">
        <v>1</v>
      </c>
      <c r="M295" s="1">
        <v>1</v>
      </c>
      <c r="O295" s="1">
        <v>1</v>
      </c>
      <c r="P295" s="1">
        <v>1</v>
      </c>
      <c r="Q295" s="1">
        <v>1</v>
      </c>
    </row>
    <row r="296" spans="1:17" x14ac:dyDescent="0.3">
      <c r="A296" s="15">
        <v>44140</v>
      </c>
      <c r="B296" s="1">
        <v>0.05</v>
      </c>
      <c r="C296" s="1">
        <v>0</v>
      </c>
      <c r="D296" s="57">
        <f t="shared" si="13"/>
        <v>0</v>
      </c>
      <c r="E296" s="1">
        <f t="shared" si="12"/>
        <v>2020</v>
      </c>
      <c r="H296" s="1">
        <v>1</v>
      </c>
      <c r="I296" s="1">
        <v>1</v>
      </c>
      <c r="J296" s="1">
        <v>1</v>
      </c>
      <c r="K296" s="1">
        <v>1</v>
      </c>
      <c r="L296" s="1">
        <v>1</v>
      </c>
      <c r="M296" s="1">
        <v>1</v>
      </c>
      <c r="O296" s="1">
        <v>1</v>
      </c>
      <c r="P296" s="1">
        <v>1</v>
      </c>
      <c r="Q296" s="1">
        <v>1</v>
      </c>
    </row>
    <row r="297" spans="1:17" x14ac:dyDescent="0.3">
      <c r="A297" s="15">
        <v>44139</v>
      </c>
      <c r="B297" s="1">
        <v>4.4999999999999998E-2</v>
      </c>
      <c r="C297" s="1">
        <v>0</v>
      </c>
      <c r="D297" s="57">
        <f t="shared" si="13"/>
        <v>-0.10536051565782641</v>
      </c>
      <c r="E297" s="1">
        <f t="shared" si="12"/>
        <v>2020</v>
      </c>
      <c r="H297" s="1">
        <v>1</v>
      </c>
      <c r="I297" s="1">
        <v>1</v>
      </c>
      <c r="J297" s="1">
        <v>1</v>
      </c>
      <c r="K297" s="1">
        <v>1</v>
      </c>
      <c r="L297" s="1">
        <v>1</v>
      </c>
      <c r="M297" s="1">
        <v>1</v>
      </c>
      <c r="O297" s="1">
        <v>1</v>
      </c>
      <c r="P297" s="1">
        <v>1</v>
      </c>
      <c r="Q297" s="1">
        <v>1</v>
      </c>
    </row>
    <row r="298" spans="1:17" x14ac:dyDescent="0.3">
      <c r="A298" s="15">
        <v>44138</v>
      </c>
      <c r="B298" s="1">
        <v>5.5E-2</v>
      </c>
      <c r="C298" s="1">
        <v>0</v>
      </c>
      <c r="D298" s="57">
        <f t="shared" si="13"/>
        <v>0.20067069546215124</v>
      </c>
      <c r="E298" s="1">
        <f t="shared" si="12"/>
        <v>2020</v>
      </c>
      <c r="H298" s="1">
        <v>1</v>
      </c>
      <c r="I298" s="1">
        <v>1</v>
      </c>
      <c r="J298" s="1">
        <v>1</v>
      </c>
      <c r="K298" s="1">
        <v>1</v>
      </c>
      <c r="L298" s="1">
        <v>1</v>
      </c>
      <c r="M298" s="1">
        <v>1</v>
      </c>
      <c r="O298" s="1">
        <v>1</v>
      </c>
      <c r="P298" s="1">
        <v>1</v>
      </c>
      <c r="Q298" s="1">
        <v>1</v>
      </c>
    </row>
    <row r="299" spans="1:17" x14ac:dyDescent="0.3">
      <c r="A299" s="15">
        <v>44137</v>
      </c>
      <c r="B299" s="1">
        <v>0.05</v>
      </c>
      <c r="C299" s="1">
        <v>0</v>
      </c>
      <c r="D299" s="57">
        <f t="shared" si="13"/>
        <v>-9.5310179804324768E-2</v>
      </c>
      <c r="E299" s="1">
        <f t="shared" si="12"/>
        <v>2020</v>
      </c>
      <c r="H299" s="1">
        <v>1</v>
      </c>
      <c r="I299" s="1">
        <v>1</v>
      </c>
      <c r="J299" s="1">
        <v>1</v>
      </c>
      <c r="K299" s="1">
        <v>1</v>
      </c>
      <c r="L299" s="1">
        <v>1</v>
      </c>
      <c r="M299" s="1">
        <v>1</v>
      </c>
      <c r="O299" s="1">
        <v>1</v>
      </c>
      <c r="P299" s="1">
        <v>1</v>
      </c>
      <c r="Q299" s="1">
        <v>1</v>
      </c>
    </row>
    <row r="300" spans="1:17" x14ac:dyDescent="0.3">
      <c r="A300" s="15">
        <v>44134</v>
      </c>
      <c r="B300" s="1">
        <v>5.5E-2</v>
      </c>
      <c r="C300" s="1">
        <v>0</v>
      </c>
      <c r="D300" s="57">
        <f t="shared" si="13"/>
        <v>9.5310179804324741E-2</v>
      </c>
      <c r="E300" s="1">
        <f t="shared" si="12"/>
        <v>2020</v>
      </c>
      <c r="H300" s="1">
        <v>1</v>
      </c>
      <c r="I300" s="1">
        <v>1</v>
      </c>
      <c r="J300" s="1">
        <v>1</v>
      </c>
      <c r="K300" s="1">
        <v>1</v>
      </c>
      <c r="L300" s="1">
        <v>1</v>
      </c>
      <c r="M300" s="1">
        <v>1</v>
      </c>
      <c r="O300" s="1">
        <v>1</v>
      </c>
      <c r="P300" s="1">
        <v>1</v>
      </c>
      <c r="Q300" s="1">
        <v>1</v>
      </c>
    </row>
    <row r="301" spans="1:17" x14ac:dyDescent="0.3">
      <c r="A301" s="15">
        <v>44133</v>
      </c>
      <c r="B301" s="1">
        <v>5.5E-2</v>
      </c>
      <c r="C301" s="1">
        <v>0</v>
      </c>
      <c r="D301" s="57">
        <f t="shared" si="13"/>
        <v>0</v>
      </c>
      <c r="E301" s="1">
        <f t="shared" si="12"/>
        <v>2020</v>
      </c>
      <c r="H301" s="1">
        <v>1</v>
      </c>
      <c r="I301" s="1">
        <v>1</v>
      </c>
      <c r="J301" s="1">
        <v>1</v>
      </c>
      <c r="K301" s="1">
        <v>1</v>
      </c>
      <c r="L301" s="1">
        <v>1</v>
      </c>
      <c r="M301" s="1">
        <v>1</v>
      </c>
      <c r="O301" s="1">
        <v>1</v>
      </c>
      <c r="P301" s="1">
        <v>1</v>
      </c>
      <c r="Q301" s="1">
        <v>1</v>
      </c>
    </row>
    <row r="302" spans="1:17" x14ac:dyDescent="0.3">
      <c r="A302" s="15">
        <v>44132</v>
      </c>
      <c r="B302" s="1">
        <v>0.05</v>
      </c>
      <c r="C302" s="1">
        <v>0</v>
      </c>
      <c r="D302" s="57">
        <f t="shared" si="13"/>
        <v>-9.5310179804324768E-2</v>
      </c>
      <c r="E302" s="1">
        <f t="shared" si="12"/>
        <v>2020</v>
      </c>
      <c r="H302" s="1">
        <v>1</v>
      </c>
      <c r="I302" s="1">
        <v>1</v>
      </c>
      <c r="J302" s="1">
        <v>1</v>
      </c>
      <c r="K302" s="1">
        <v>1</v>
      </c>
      <c r="L302" s="1">
        <v>1</v>
      </c>
      <c r="M302" s="1">
        <v>1</v>
      </c>
      <c r="O302" s="1">
        <v>1</v>
      </c>
      <c r="P302" s="1">
        <v>1</v>
      </c>
      <c r="Q302" s="1">
        <v>1</v>
      </c>
    </row>
    <row r="303" spans="1:17" x14ac:dyDescent="0.3">
      <c r="A303" s="15">
        <v>44131</v>
      </c>
      <c r="B303" s="1">
        <v>5.5E-2</v>
      </c>
      <c r="C303" s="1">
        <v>0</v>
      </c>
      <c r="D303" s="57">
        <f t="shared" si="13"/>
        <v>9.5310179804324741E-2</v>
      </c>
      <c r="E303" s="1">
        <f t="shared" si="12"/>
        <v>2020</v>
      </c>
      <c r="H303" s="1">
        <v>1</v>
      </c>
      <c r="I303" s="1">
        <v>1</v>
      </c>
      <c r="J303" s="1">
        <v>1</v>
      </c>
      <c r="K303" s="1">
        <v>1</v>
      </c>
      <c r="L303" s="1">
        <v>1</v>
      </c>
      <c r="M303" s="1">
        <v>1</v>
      </c>
      <c r="O303" s="1">
        <v>1</v>
      </c>
      <c r="P303" s="1">
        <v>1</v>
      </c>
      <c r="Q303" s="1">
        <v>1</v>
      </c>
    </row>
    <row r="304" spans="1:17" x14ac:dyDescent="0.3">
      <c r="A304" s="15">
        <v>44130</v>
      </c>
      <c r="B304" s="1">
        <v>0.06</v>
      </c>
      <c r="C304" s="1">
        <v>0</v>
      </c>
      <c r="D304" s="57">
        <f t="shared" si="13"/>
        <v>8.7011376989629699E-2</v>
      </c>
      <c r="E304" s="1">
        <f t="shared" si="12"/>
        <v>2020</v>
      </c>
      <c r="H304" s="1">
        <v>1</v>
      </c>
      <c r="I304" s="1">
        <v>1</v>
      </c>
      <c r="J304" s="1">
        <v>1</v>
      </c>
      <c r="K304" s="1">
        <v>1</v>
      </c>
      <c r="L304" s="1">
        <v>1</v>
      </c>
      <c r="M304" s="1">
        <v>1</v>
      </c>
      <c r="O304" s="1">
        <v>1</v>
      </c>
      <c r="P304" s="1">
        <v>1</v>
      </c>
      <c r="Q304" s="1">
        <v>1</v>
      </c>
    </row>
    <row r="305" spans="1:17" x14ac:dyDescent="0.3">
      <c r="A305" s="15">
        <v>44127</v>
      </c>
      <c r="B305" s="1">
        <v>0.05</v>
      </c>
      <c r="C305" s="1">
        <v>0</v>
      </c>
      <c r="D305" s="57">
        <f t="shared" si="13"/>
        <v>-0.18232155679395459</v>
      </c>
      <c r="E305" s="1">
        <f t="shared" si="12"/>
        <v>2020</v>
      </c>
      <c r="H305" s="1">
        <v>1</v>
      </c>
      <c r="I305" s="1">
        <v>1</v>
      </c>
      <c r="J305" s="1">
        <v>1</v>
      </c>
      <c r="K305" s="1">
        <v>1</v>
      </c>
      <c r="L305" s="1">
        <v>1</v>
      </c>
      <c r="M305" s="1">
        <v>1</v>
      </c>
      <c r="O305" s="1">
        <v>1</v>
      </c>
      <c r="P305" s="1">
        <v>1</v>
      </c>
      <c r="Q305" s="1">
        <v>1</v>
      </c>
    </row>
    <row r="306" spans="1:17" x14ac:dyDescent="0.3">
      <c r="A306" s="15">
        <v>44126</v>
      </c>
      <c r="B306" s="1">
        <v>5.5E-2</v>
      </c>
      <c r="C306" s="1">
        <v>0</v>
      </c>
      <c r="D306" s="57">
        <f t="shared" si="13"/>
        <v>9.5310179804324741E-2</v>
      </c>
      <c r="E306" s="1">
        <f t="shared" si="12"/>
        <v>2020</v>
      </c>
      <c r="H306" s="1">
        <v>1</v>
      </c>
      <c r="I306" s="1">
        <v>1</v>
      </c>
      <c r="J306" s="1">
        <v>1</v>
      </c>
      <c r="K306" s="1">
        <v>1</v>
      </c>
      <c r="L306" s="1">
        <v>1</v>
      </c>
      <c r="M306" s="1">
        <v>1</v>
      </c>
      <c r="O306" s="1">
        <v>1</v>
      </c>
      <c r="P306" s="1">
        <v>1</v>
      </c>
      <c r="Q306" s="1">
        <v>1</v>
      </c>
    </row>
    <row r="307" spans="1:17" x14ac:dyDescent="0.3">
      <c r="A307" s="15">
        <v>44125</v>
      </c>
      <c r="B307" s="1">
        <v>0.05</v>
      </c>
      <c r="C307" s="1">
        <v>0</v>
      </c>
      <c r="D307" s="57">
        <f t="shared" si="13"/>
        <v>-9.5310179804324768E-2</v>
      </c>
      <c r="E307" s="1">
        <f t="shared" si="12"/>
        <v>2020</v>
      </c>
      <c r="H307" s="1">
        <v>1</v>
      </c>
      <c r="I307" s="1">
        <v>1</v>
      </c>
      <c r="J307" s="1">
        <v>1</v>
      </c>
      <c r="K307" s="1">
        <v>1</v>
      </c>
      <c r="L307" s="1">
        <v>1</v>
      </c>
      <c r="M307" s="1">
        <v>1</v>
      </c>
      <c r="O307" s="1">
        <v>1</v>
      </c>
      <c r="P307" s="1">
        <v>1</v>
      </c>
      <c r="Q307" s="1">
        <v>1</v>
      </c>
    </row>
    <row r="308" spans="1:17" x14ac:dyDescent="0.3">
      <c r="A308" s="15">
        <v>44124</v>
      </c>
      <c r="B308" s="1">
        <v>0.05</v>
      </c>
      <c r="C308" s="1">
        <v>0</v>
      </c>
      <c r="D308" s="57">
        <f t="shared" si="13"/>
        <v>0</v>
      </c>
      <c r="E308" s="1">
        <f t="shared" si="12"/>
        <v>2020</v>
      </c>
      <c r="H308" s="1">
        <v>1</v>
      </c>
      <c r="I308" s="1">
        <v>1</v>
      </c>
      <c r="J308" s="1">
        <v>1</v>
      </c>
      <c r="K308" s="1">
        <v>1</v>
      </c>
      <c r="L308" s="1">
        <v>1</v>
      </c>
      <c r="M308" s="1">
        <v>1</v>
      </c>
      <c r="O308" s="1">
        <v>1</v>
      </c>
      <c r="P308" s="1">
        <v>1</v>
      </c>
      <c r="Q308" s="1">
        <v>1</v>
      </c>
    </row>
    <row r="309" spans="1:17" x14ac:dyDescent="0.3">
      <c r="A309" s="15">
        <v>44123</v>
      </c>
      <c r="B309" s="1">
        <v>0.05</v>
      </c>
      <c r="C309" s="1">
        <v>0</v>
      </c>
      <c r="D309" s="57">
        <f t="shared" si="13"/>
        <v>0</v>
      </c>
      <c r="E309" s="1">
        <f t="shared" si="12"/>
        <v>2020</v>
      </c>
      <c r="H309" s="1">
        <v>1</v>
      </c>
      <c r="I309" s="1">
        <v>1</v>
      </c>
      <c r="J309" s="1">
        <v>1</v>
      </c>
      <c r="K309" s="1">
        <v>1</v>
      </c>
      <c r="L309" s="1">
        <v>1</v>
      </c>
      <c r="M309" s="1">
        <v>1</v>
      </c>
      <c r="O309" s="1">
        <v>1</v>
      </c>
      <c r="P309" s="1">
        <v>1</v>
      </c>
      <c r="Q309" s="1">
        <v>1</v>
      </c>
    </row>
    <row r="310" spans="1:17" x14ac:dyDescent="0.3">
      <c r="A310" s="15">
        <v>44120</v>
      </c>
      <c r="B310" s="1">
        <v>4.4999999999999998E-2</v>
      </c>
      <c r="C310" s="1">
        <v>0</v>
      </c>
      <c r="D310" s="57">
        <f t="shared" si="13"/>
        <v>-0.10536051565782641</v>
      </c>
      <c r="E310" s="1">
        <f t="shared" si="12"/>
        <v>2020</v>
      </c>
      <c r="H310" s="1">
        <v>1</v>
      </c>
      <c r="I310" s="1">
        <v>1</v>
      </c>
      <c r="J310" s="1">
        <v>1</v>
      </c>
      <c r="K310" s="1">
        <v>1</v>
      </c>
      <c r="L310" s="1">
        <v>1</v>
      </c>
      <c r="M310" s="1">
        <v>1</v>
      </c>
      <c r="O310" s="1">
        <v>1</v>
      </c>
      <c r="P310" s="1">
        <v>1</v>
      </c>
      <c r="Q310" s="1">
        <v>1</v>
      </c>
    </row>
    <row r="311" spans="1:17" x14ac:dyDescent="0.3">
      <c r="A311" s="15">
        <v>44119</v>
      </c>
      <c r="B311" s="1">
        <v>0.04</v>
      </c>
      <c r="C311" s="1">
        <v>0</v>
      </c>
      <c r="D311" s="57">
        <f t="shared" si="13"/>
        <v>-0.11778303565638339</v>
      </c>
      <c r="E311" s="1">
        <f t="shared" si="12"/>
        <v>2020</v>
      </c>
      <c r="H311" s="1">
        <v>1</v>
      </c>
      <c r="I311" s="1">
        <v>1</v>
      </c>
      <c r="J311" s="1">
        <v>1</v>
      </c>
      <c r="K311" s="1">
        <v>1</v>
      </c>
      <c r="L311" s="1">
        <v>1</v>
      </c>
      <c r="M311" s="1">
        <v>1</v>
      </c>
      <c r="O311" s="1">
        <v>1</v>
      </c>
      <c r="P311" s="1">
        <v>1</v>
      </c>
      <c r="Q311" s="1">
        <v>1</v>
      </c>
    </row>
    <row r="312" spans="1:17" x14ac:dyDescent="0.3">
      <c r="A312" s="15">
        <v>44118</v>
      </c>
      <c r="B312" s="1">
        <v>4.4999999999999998E-2</v>
      </c>
      <c r="C312" s="1">
        <v>0</v>
      </c>
      <c r="D312" s="57">
        <f t="shared" si="13"/>
        <v>0.11778303565638346</v>
      </c>
      <c r="E312" s="1">
        <f t="shared" si="12"/>
        <v>2020</v>
      </c>
      <c r="H312" s="1">
        <v>1</v>
      </c>
      <c r="I312" s="1">
        <v>1</v>
      </c>
      <c r="J312" s="1">
        <v>1</v>
      </c>
      <c r="K312" s="1">
        <v>1</v>
      </c>
      <c r="L312" s="1">
        <v>1</v>
      </c>
      <c r="M312" s="1">
        <v>1</v>
      </c>
      <c r="O312" s="1">
        <v>1</v>
      </c>
      <c r="P312" s="1">
        <v>1</v>
      </c>
      <c r="Q312" s="1">
        <v>1</v>
      </c>
    </row>
    <row r="313" spans="1:17" x14ac:dyDescent="0.3">
      <c r="A313" s="15">
        <v>44117</v>
      </c>
      <c r="B313" s="1">
        <v>4.4999999999999998E-2</v>
      </c>
      <c r="C313" s="1">
        <v>0</v>
      </c>
      <c r="D313" s="57">
        <f t="shared" si="13"/>
        <v>0</v>
      </c>
      <c r="E313" s="1">
        <f t="shared" si="12"/>
        <v>2020</v>
      </c>
      <c r="H313" s="1">
        <v>1</v>
      </c>
      <c r="I313" s="1">
        <v>1</v>
      </c>
      <c r="J313" s="1">
        <v>1</v>
      </c>
      <c r="K313" s="1">
        <v>1</v>
      </c>
      <c r="L313" s="1">
        <v>1</v>
      </c>
      <c r="M313" s="1">
        <v>1</v>
      </c>
      <c r="O313" s="1">
        <v>1</v>
      </c>
      <c r="P313" s="1">
        <v>1</v>
      </c>
      <c r="Q313" s="1">
        <v>1</v>
      </c>
    </row>
    <row r="314" spans="1:17" x14ac:dyDescent="0.3">
      <c r="A314" s="15">
        <v>44113</v>
      </c>
      <c r="B314" s="1">
        <v>4.4999999999999998E-2</v>
      </c>
      <c r="C314" s="1">
        <v>0</v>
      </c>
      <c r="D314" s="57">
        <f t="shared" si="13"/>
        <v>0</v>
      </c>
      <c r="E314" s="1">
        <f t="shared" si="12"/>
        <v>2020</v>
      </c>
      <c r="H314" s="1">
        <v>1</v>
      </c>
      <c r="I314" s="1">
        <v>1</v>
      </c>
      <c r="J314" s="1">
        <v>1</v>
      </c>
      <c r="K314" s="1">
        <v>1</v>
      </c>
      <c r="L314" s="1">
        <v>1</v>
      </c>
      <c r="M314" s="1">
        <v>1</v>
      </c>
      <c r="O314" s="1">
        <v>1</v>
      </c>
      <c r="P314" s="1">
        <v>1</v>
      </c>
      <c r="Q314" s="1">
        <v>1</v>
      </c>
    </row>
    <row r="315" spans="1:17" x14ac:dyDescent="0.3">
      <c r="A315" s="15">
        <v>44112</v>
      </c>
      <c r="B315" s="1">
        <v>4.4999999999999998E-2</v>
      </c>
      <c r="C315" s="1">
        <v>0</v>
      </c>
      <c r="D315" s="57">
        <f t="shared" si="13"/>
        <v>0</v>
      </c>
      <c r="E315" s="1">
        <f t="shared" si="12"/>
        <v>2020</v>
      </c>
      <c r="H315" s="1">
        <v>1</v>
      </c>
      <c r="I315" s="1">
        <v>1</v>
      </c>
      <c r="J315" s="1">
        <v>1</v>
      </c>
      <c r="K315" s="1">
        <v>1</v>
      </c>
      <c r="L315" s="1">
        <v>1</v>
      </c>
      <c r="M315" s="1">
        <v>1</v>
      </c>
      <c r="O315" s="1">
        <v>1</v>
      </c>
      <c r="P315" s="1">
        <v>1</v>
      </c>
      <c r="Q315" s="1">
        <v>1</v>
      </c>
    </row>
    <row r="316" spans="1:17" x14ac:dyDescent="0.3">
      <c r="A316" s="15">
        <v>44111</v>
      </c>
      <c r="B316" s="1">
        <v>0.04</v>
      </c>
      <c r="C316" s="1">
        <v>0</v>
      </c>
      <c r="D316" s="57">
        <f t="shared" si="13"/>
        <v>-0.11778303565638339</v>
      </c>
      <c r="E316" s="1">
        <f t="shared" si="12"/>
        <v>2020</v>
      </c>
      <c r="H316" s="1">
        <v>1</v>
      </c>
      <c r="I316" s="1">
        <v>1</v>
      </c>
      <c r="J316" s="1">
        <v>1</v>
      </c>
      <c r="K316" s="1">
        <v>1</v>
      </c>
      <c r="L316" s="1">
        <v>1</v>
      </c>
      <c r="M316" s="1">
        <v>1</v>
      </c>
      <c r="O316" s="1">
        <v>1</v>
      </c>
      <c r="P316" s="1">
        <v>1</v>
      </c>
      <c r="Q316" s="1">
        <v>1</v>
      </c>
    </row>
    <row r="317" spans="1:17" x14ac:dyDescent="0.3">
      <c r="A317" s="15">
        <v>44110</v>
      </c>
      <c r="B317" s="1">
        <v>0.04</v>
      </c>
      <c r="C317" s="1">
        <v>0</v>
      </c>
      <c r="D317" s="57">
        <f t="shared" si="13"/>
        <v>0</v>
      </c>
      <c r="E317" s="1">
        <f t="shared" si="12"/>
        <v>2020</v>
      </c>
      <c r="H317" s="1">
        <v>1</v>
      </c>
      <c r="I317" s="1">
        <v>1</v>
      </c>
      <c r="J317" s="1">
        <v>1</v>
      </c>
      <c r="K317" s="1">
        <v>1</v>
      </c>
      <c r="L317" s="1">
        <v>1</v>
      </c>
      <c r="M317" s="1">
        <v>1</v>
      </c>
      <c r="O317" s="1">
        <v>1</v>
      </c>
      <c r="P317" s="1">
        <v>1</v>
      </c>
      <c r="Q317" s="1">
        <v>1</v>
      </c>
    </row>
    <row r="318" spans="1:17" x14ac:dyDescent="0.3">
      <c r="A318" s="15">
        <v>44109</v>
      </c>
      <c r="B318" s="1">
        <v>4.4999999999999998E-2</v>
      </c>
      <c r="C318" s="1">
        <v>0</v>
      </c>
      <c r="D318" s="57">
        <f t="shared" si="13"/>
        <v>0.11778303565638346</v>
      </c>
      <c r="E318" s="1">
        <f t="shared" si="12"/>
        <v>2020</v>
      </c>
      <c r="H318" s="1">
        <v>1</v>
      </c>
      <c r="I318" s="1">
        <v>1</v>
      </c>
      <c r="J318" s="1">
        <v>1</v>
      </c>
      <c r="K318" s="1">
        <v>1</v>
      </c>
      <c r="L318" s="1">
        <v>1</v>
      </c>
      <c r="M318" s="1">
        <v>1</v>
      </c>
      <c r="O318" s="1">
        <v>1</v>
      </c>
      <c r="P318" s="1">
        <v>1</v>
      </c>
      <c r="Q318" s="1">
        <v>1</v>
      </c>
    </row>
    <row r="319" spans="1:17" x14ac:dyDescent="0.3">
      <c r="A319" s="15">
        <v>44106</v>
      </c>
      <c r="B319" s="1">
        <v>4.4999999999999998E-2</v>
      </c>
      <c r="C319" s="1">
        <v>0</v>
      </c>
      <c r="D319" s="57">
        <f t="shared" si="13"/>
        <v>0</v>
      </c>
      <c r="E319" s="1">
        <f t="shared" si="12"/>
        <v>2020</v>
      </c>
      <c r="H319" s="1">
        <v>1</v>
      </c>
      <c r="I319" s="1">
        <v>1</v>
      </c>
      <c r="J319" s="1">
        <v>1</v>
      </c>
      <c r="K319" s="1">
        <v>1</v>
      </c>
      <c r="L319" s="1">
        <v>1</v>
      </c>
      <c r="M319" s="1">
        <v>1</v>
      </c>
      <c r="O319" s="1">
        <v>1</v>
      </c>
      <c r="P319" s="1">
        <v>1</v>
      </c>
      <c r="Q319" s="1">
        <v>1</v>
      </c>
    </row>
    <row r="320" spans="1:17" x14ac:dyDescent="0.3">
      <c r="A320" s="15">
        <v>44105</v>
      </c>
      <c r="B320" s="1">
        <v>4.4999999999999998E-2</v>
      </c>
      <c r="C320" s="1">
        <v>0</v>
      </c>
      <c r="D320" s="57">
        <f t="shared" si="13"/>
        <v>0</v>
      </c>
      <c r="E320" s="1">
        <f t="shared" si="12"/>
        <v>2020</v>
      </c>
      <c r="H320" s="1">
        <v>1</v>
      </c>
      <c r="I320" s="1">
        <v>1</v>
      </c>
      <c r="J320" s="1">
        <v>1</v>
      </c>
      <c r="K320" s="1">
        <v>1</v>
      </c>
      <c r="L320" s="1">
        <v>1</v>
      </c>
      <c r="M320" s="1">
        <v>1</v>
      </c>
      <c r="O320" s="1">
        <v>1</v>
      </c>
      <c r="P320" s="1">
        <v>1</v>
      </c>
      <c r="Q320" s="1">
        <v>1</v>
      </c>
    </row>
    <row r="321" spans="1:17" x14ac:dyDescent="0.3">
      <c r="A321" s="15">
        <v>44104</v>
      </c>
      <c r="B321" s="1">
        <v>4.4999999999999998E-2</v>
      </c>
      <c r="C321" s="1">
        <v>0</v>
      </c>
      <c r="D321" s="57">
        <f t="shared" si="13"/>
        <v>0</v>
      </c>
      <c r="E321" s="1">
        <f t="shared" si="12"/>
        <v>2020</v>
      </c>
      <c r="H321" s="1">
        <v>1</v>
      </c>
      <c r="I321" s="1">
        <v>1</v>
      </c>
      <c r="J321" s="1">
        <v>1</v>
      </c>
      <c r="K321" s="1">
        <v>1</v>
      </c>
      <c r="L321" s="1">
        <v>1</v>
      </c>
      <c r="M321" s="1">
        <v>1</v>
      </c>
      <c r="O321" s="1">
        <v>1</v>
      </c>
      <c r="P321" s="1">
        <v>1</v>
      </c>
      <c r="Q321" s="1">
        <v>1</v>
      </c>
    </row>
    <row r="322" spans="1:17" x14ac:dyDescent="0.3">
      <c r="A322" s="15">
        <v>44103</v>
      </c>
      <c r="B322" s="1">
        <v>0.05</v>
      </c>
      <c r="C322" s="1">
        <v>0</v>
      </c>
      <c r="D322" s="57">
        <f t="shared" si="13"/>
        <v>0.10536051565782635</v>
      </c>
      <c r="E322" s="1">
        <f t="shared" si="12"/>
        <v>2020</v>
      </c>
      <c r="H322" s="1">
        <v>1</v>
      </c>
      <c r="I322" s="1">
        <v>1</v>
      </c>
      <c r="J322" s="1">
        <v>1</v>
      </c>
      <c r="K322" s="1">
        <v>1</v>
      </c>
      <c r="L322" s="1">
        <v>1</v>
      </c>
      <c r="M322" s="1">
        <v>1</v>
      </c>
      <c r="O322" s="1">
        <v>1</v>
      </c>
      <c r="P322" s="1">
        <v>1</v>
      </c>
      <c r="Q322" s="1">
        <v>1</v>
      </c>
    </row>
    <row r="323" spans="1:17" x14ac:dyDescent="0.3">
      <c r="A323" s="15">
        <v>44102</v>
      </c>
      <c r="B323" s="1">
        <v>4.4999999999999998E-2</v>
      </c>
      <c r="C323" s="1">
        <v>0</v>
      </c>
      <c r="D323" s="57">
        <f t="shared" si="13"/>
        <v>-0.10536051565782641</v>
      </c>
      <c r="E323" s="1">
        <f t="shared" si="12"/>
        <v>2020</v>
      </c>
      <c r="H323" s="1">
        <v>1</v>
      </c>
      <c r="I323" s="1">
        <v>1</v>
      </c>
      <c r="J323" s="1">
        <v>1</v>
      </c>
      <c r="K323" s="1">
        <v>1</v>
      </c>
      <c r="L323" s="1">
        <v>1</v>
      </c>
      <c r="M323" s="1">
        <v>1</v>
      </c>
      <c r="O323" s="1">
        <v>1</v>
      </c>
      <c r="P323" s="1">
        <v>1</v>
      </c>
      <c r="Q323" s="1">
        <v>1</v>
      </c>
    </row>
    <row r="324" spans="1:17" x14ac:dyDescent="0.3">
      <c r="A324" s="15">
        <v>44099</v>
      </c>
      <c r="B324" s="1">
        <v>0.05</v>
      </c>
      <c r="C324" s="1">
        <v>0</v>
      </c>
      <c r="D324" s="57">
        <f t="shared" si="13"/>
        <v>0.10536051565782635</v>
      </c>
      <c r="E324" s="1">
        <f t="shared" si="12"/>
        <v>2020</v>
      </c>
      <c r="H324" s="1">
        <v>1</v>
      </c>
      <c r="I324" s="1">
        <v>1</v>
      </c>
      <c r="J324" s="1">
        <v>1</v>
      </c>
      <c r="K324" s="1">
        <v>1</v>
      </c>
      <c r="L324" s="1">
        <v>1</v>
      </c>
      <c r="M324" s="1">
        <v>1</v>
      </c>
      <c r="O324" s="1">
        <v>1</v>
      </c>
      <c r="P324" s="1">
        <v>1</v>
      </c>
      <c r="Q324" s="1">
        <v>1</v>
      </c>
    </row>
    <row r="325" spans="1:17" x14ac:dyDescent="0.3">
      <c r="A325" s="15">
        <v>44098</v>
      </c>
      <c r="B325" s="1">
        <v>0.05</v>
      </c>
      <c r="C325" s="1">
        <v>0</v>
      </c>
      <c r="D325" s="57">
        <f t="shared" si="13"/>
        <v>0</v>
      </c>
      <c r="E325" s="1">
        <f t="shared" si="12"/>
        <v>2020</v>
      </c>
      <c r="H325" s="1">
        <v>1</v>
      </c>
      <c r="I325" s="1">
        <v>1</v>
      </c>
      <c r="J325" s="1">
        <v>1</v>
      </c>
      <c r="K325" s="1">
        <v>1</v>
      </c>
      <c r="L325" s="1">
        <v>1</v>
      </c>
      <c r="M325" s="1">
        <v>1</v>
      </c>
      <c r="O325" s="1">
        <v>1</v>
      </c>
      <c r="P325" s="1">
        <v>1</v>
      </c>
      <c r="Q325" s="1">
        <v>1</v>
      </c>
    </row>
    <row r="326" spans="1:17" x14ac:dyDescent="0.3">
      <c r="A326" s="15">
        <v>44097</v>
      </c>
      <c r="B326" s="1">
        <v>0.05</v>
      </c>
      <c r="C326" s="1">
        <v>0</v>
      </c>
      <c r="D326" s="57">
        <f t="shared" si="13"/>
        <v>0</v>
      </c>
      <c r="E326" s="1">
        <f t="shared" si="12"/>
        <v>2020</v>
      </c>
      <c r="H326" s="1">
        <v>1</v>
      </c>
      <c r="I326" s="1">
        <v>1</v>
      </c>
      <c r="J326" s="1">
        <v>1</v>
      </c>
      <c r="K326" s="1">
        <v>1</v>
      </c>
      <c r="L326" s="1">
        <v>1</v>
      </c>
      <c r="M326" s="1">
        <v>1</v>
      </c>
      <c r="O326" s="1">
        <v>1</v>
      </c>
      <c r="P326" s="1">
        <v>1</v>
      </c>
      <c r="Q326" s="1">
        <v>1</v>
      </c>
    </row>
    <row r="327" spans="1:17" x14ac:dyDescent="0.3">
      <c r="A327" s="15">
        <v>44096</v>
      </c>
      <c r="B327" s="1">
        <v>4.4999999999999998E-2</v>
      </c>
      <c r="C327" s="1">
        <v>0</v>
      </c>
      <c r="D327" s="57">
        <f t="shared" si="13"/>
        <v>-0.10536051565782641</v>
      </c>
      <c r="E327" s="1">
        <f t="shared" si="12"/>
        <v>2020</v>
      </c>
      <c r="H327" s="1">
        <v>1</v>
      </c>
      <c r="I327" s="1">
        <v>1</v>
      </c>
      <c r="J327" s="1">
        <v>1</v>
      </c>
      <c r="K327" s="1">
        <v>1</v>
      </c>
      <c r="L327" s="1">
        <v>1</v>
      </c>
      <c r="M327" s="1">
        <v>1</v>
      </c>
      <c r="O327" s="1">
        <v>1</v>
      </c>
      <c r="P327" s="1">
        <v>1</v>
      </c>
      <c r="Q327" s="1">
        <v>1</v>
      </c>
    </row>
    <row r="328" spans="1:17" x14ac:dyDescent="0.3">
      <c r="A328" s="15">
        <v>44095</v>
      </c>
      <c r="B328" s="1">
        <v>0.05</v>
      </c>
      <c r="C328" s="1">
        <v>0</v>
      </c>
      <c r="D328" s="57">
        <f t="shared" si="13"/>
        <v>0.10536051565782635</v>
      </c>
      <c r="E328" s="1">
        <f t="shared" si="12"/>
        <v>2020</v>
      </c>
      <c r="H328" s="1">
        <v>1</v>
      </c>
      <c r="I328" s="1">
        <v>1</v>
      </c>
      <c r="J328" s="1">
        <v>1</v>
      </c>
      <c r="K328" s="1">
        <v>1</v>
      </c>
      <c r="L328" s="1">
        <v>1</v>
      </c>
      <c r="M328" s="1">
        <v>1</v>
      </c>
      <c r="O328" s="1">
        <v>1</v>
      </c>
      <c r="P328" s="1">
        <v>1</v>
      </c>
      <c r="Q328" s="1">
        <v>1</v>
      </c>
    </row>
    <row r="329" spans="1:17" x14ac:dyDescent="0.3">
      <c r="A329" s="15">
        <v>44092</v>
      </c>
      <c r="B329" s="1">
        <v>0.05</v>
      </c>
      <c r="C329" s="1">
        <v>0</v>
      </c>
      <c r="D329" s="57">
        <f t="shared" si="13"/>
        <v>0</v>
      </c>
      <c r="E329" s="1">
        <f t="shared" ref="E329:E392" si="14">YEAR(A329)</f>
        <v>2020</v>
      </c>
      <c r="H329" s="1">
        <v>1</v>
      </c>
      <c r="I329" s="1">
        <v>1</v>
      </c>
      <c r="J329" s="1">
        <v>1</v>
      </c>
      <c r="K329" s="1">
        <v>1</v>
      </c>
      <c r="L329" s="1">
        <v>1</v>
      </c>
      <c r="M329" s="1">
        <v>1</v>
      </c>
      <c r="O329" s="1">
        <v>1</v>
      </c>
      <c r="P329" s="1">
        <v>1</v>
      </c>
      <c r="Q329" s="1">
        <v>1</v>
      </c>
    </row>
    <row r="330" spans="1:17" x14ac:dyDescent="0.3">
      <c r="A330" s="15">
        <v>44091</v>
      </c>
      <c r="B330" s="1">
        <v>0.05</v>
      </c>
      <c r="C330" s="1">
        <v>0</v>
      </c>
      <c r="D330" s="57">
        <f t="shared" si="13"/>
        <v>0</v>
      </c>
      <c r="E330" s="1">
        <f t="shared" si="14"/>
        <v>2020</v>
      </c>
      <c r="H330" s="1">
        <v>1</v>
      </c>
      <c r="I330" s="1">
        <v>1</v>
      </c>
      <c r="J330" s="1">
        <v>1</v>
      </c>
      <c r="K330" s="1">
        <v>1</v>
      </c>
      <c r="L330" s="1">
        <v>1</v>
      </c>
      <c r="M330" s="1">
        <v>1</v>
      </c>
      <c r="O330" s="1">
        <v>1</v>
      </c>
      <c r="P330" s="1">
        <v>1</v>
      </c>
      <c r="Q330" s="1">
        <v>1</v>
      </c>
    </row>
    <row r="331" spans="1:17" x14ac:dyDescent="0.3">
      <c r="A331" s="15">
        <v>44090</v>
      </c>
      <c r="B331" s="1">
        <v>5.5E-2</v>
      </c>
      <c r="C331" s="1">
        <v>0</v>
      </c>
      <c r="D331" s="57">
        <f t="shared" ref="D331:D394" si="15">LN((C331+B331)/(B330))</f>
        <v>9.5310179804324741E-2</v>
      </c>
      <c r="E331" s="1">
        <f t="shared" si="14"/>
        <v>2020</v>
      </c>
      <c r="H331" s="1">
        <v>1</v>
      </c>
      <c r="I331" s="1">
        <v>1</v>
      </c>
      <c r="J331" s="1">
        <v>1</v>
      </c>
      <c r="K331" s="1">
        <v>1</v>
      </c>
      <c r="L331" s="1">
        <v>1</v>
      </c>
      <c r="M331" s="1">
        <v>1</v>
      </c>
      <c r="O331" s="1">
        <v>1</v>
      </c>
      <c r="P331" s="1">
        <v>1</v>
      </c>
      <c r="Q331" s="1">
        <v>1</v>
      </c>
    </row>
    <row r="332" spans="1:17" x14ac:dyDescent="0.3">
      <c r="A332" s="15">
        <v>44089</v>
      </c>
      <c r="B332" s="1">
        <v>5.5E-2</v>
      </c>
      <c r="C332" s="1">
        <v>0</v>
      </c>
      <c r="D332" s="57">
        <f t="shared" si="15"/>
        <v>0</v>
      </c>
      <c r="E332" s="1">
        <f t="shared" si="14"/>
        <v>2020</v>
      </c>
      <c r="H332" s="1">
        <v>1</v>
      </c>
      <c r="I332" s="1">
        <v>1</v>
      </c>
      <c r="J332" s="1">
        <v>1</v>
      </c>
      <c r="K332" s="1">
        <v>1</v>
      </c>
      <c r="L332" s="1">
        <v>1</v>
      </c>
      <c r="M332" s="1">
        <v>1</v>
      </c>
      <c r="O332" s="1">
        <v>1</v>
      </c>
      <c r="P332" s="1">
        <v>1</v>
      </c>
      <c r="Q332" s="1">
        <v>1</v>
      </c>
    </row>
    <row r="333" spans="1:17" x14ac:dyDescent="0.3">
      <c r="A333" s="15">
        <v>44088</v>
      </c>
      <c r="B333" s="1">
        <v>0.05</v>
      </c>
      <c r="C333" s="1">
        <v>0</v>
      </c>
      <c r="D333" s="57">
        <f t="shared" si="15"/>
        <v>-9.5310179804324768E-2</v>
      </c>
      <c r="E333" s="1">
        <f t="shared" si="14"/>
        <v>2020</v>
      </c>
      <c r="H333" s="1">
        <v>1</v>
      </c>
      <c r="I333" s="1">
        <v>1</v>
      </c>
      <c r="J333" s="1">
        <v>1</v>
      </c>
      <c r="K333" s="1">
        <v>1</v>
      </c>
      <c r="L333" s="1">
        <v>1</v>
      </c>
      <c r="M333" s="1">
        <v>1</v>
      </c>
      <c r="O333" s="1">
        <v>1</v>
      </c>
      <c r="P333" s="1">
        <v>1</v>
      </c>
      <c r="Q333" s="1">
        <v>1</v>
      </c>
    </row>
    <row r="334" spans="1:17" x14ac:dyDescent="0.3">
      <c r="A334" s="15">
        <v>44085</v>
      </c>
      <c r="B334" s="1">
        <v>0.05</v>
      </c>
      <c r="C334" s="1">
        <v>0</v>
      </c>
      <c r="D334" s="57">
        <f t="shared" si="15"/>
        <v>0</v>
      </c>
      <c r="E334" s="1">
        <f t="shared" si="14"/>
        <v>2020</v>
      </c>
      <c r="H334" s="1">
        <v>1</v>
      </c>
      <c r="I334" s="1">
        <v>1</v>
      </c>
      <c r="J334" s="1">
        <v>1</v>
      </c>
      <c r="K334" s="1">
        <v>1</v>
      </c>
      <c r="L334" s="1">
        <v>1</v>
      </c>
      <c r="M334" s="1">
        <v>1</v>
      </c>
      <c r="O334" s="1">
        <v>1</v>
      </c>
      <c r="P334" s="1">
        <v>1</v>
      </c>
      <c r="Q334" s="1">
        <v>1</v>
      </c>
    </row>
    <row r="335" spans="1:17" x14ac:dyDescent="0.3">
      <c r="A335" s="15">
        <v>44084</v>
      </c>
      <c r="B335" s="1">
        <v>5.5E-2</v>
      </c>
      <c r="C335" s="1">
        <v>0</v>
      </c>
      <c r="D335" s="57">
        <f t="shared" si="15"/>
        <v>9.5310179804324741E-2</v>
      </c>
      <c r="E335" s="1">
        <f t="shared" si="14"/>
        <v>2020</v>
      </c>
      <c r="H335" s="1">
        <v>1</v>
      </c>
      <c r="I335" s="1">
        <v>1</v>
      </c>
      <c r="J335" s="1">
        <v>1</v>
      </c>
      <c r="K335" s="1">
        <v>1</v>
      </c>
      <c r="L335" s="1">
        <v>1</v>
      </c>
      <c r="M335" s="1">
        <v>1</v>
      </c>
      <c r="O335" s="1">
        <v>1</v>
      </c>
      <c r="P335" s="1">
        <v>1</v>
      </c>
      <c r="Q335" s="1">
        <v>1</v>
      </c>
    </row>
    <row r="336" spans="1:17" x14ac:dyDescent="0.3">
      <c r="A336" s="15">
        <v>44083</v>
      </c>
      <c r="B336" s="1">
        <v>5.5E-2</v>
      </c>
      <c r="C336" s="1">
        <v>0</v>
      </c>
      <c r="D336" s="57">
        <f t="shared" si="15"/>
        <v>0</v>
      </c>
      <c r="E336" s="1">
        <f t="shared" si="14"/>
        <v>2020</v>
      </c>
      <c r="H336" s="1">
        <v>1</v>
      </c>
      <c r="I336" s="1">
        <v>1</v>
      </c>
      <c r="J336" s="1">
        <v>1</v>
      </c>
      <c r="K336" s="1">
        <v>1</v>
      </c>
      <c r="L336" s="1">
        <v>1</v>
      </c>
      <c r="M336" s="1">
        <v>1</v>
      </c>
      <c r="O336" s="1">
        <v>1</v>
      </c>
      <c r="P336" s="1">
        <v>1</v>
      </c>
      <c r="Q336" s="1">
        <v>1</v>
      </c>
    </row>
    <row r="337" spans="1:17" x14ac:dyDescent="0.3">
      <c r="A337" s="15">
        <v>44082</v>
      </c>
      <c r="B337" s="1">
        <v>5.5E-2</v>
      </c>
      <c r="C337" s="1">
        <v>0</v>
      </c>
      <c r="D337" s="57">
        <f t="shared" si="15"/>
        <v>0</v>
      </c>
      <c r="E337" s="1">
        <f t="shared" si="14"/>
        <v>2020</v>
      </c>
      <c r="H337" s="1">
        <v>1</v>
      </c>
      <c r="I337" s="1">
        <v>1</v>
      </c>
      <c r="J337" s="1">
        <v>1</v>
      </c>
      <c r="K337" s="1">
        <v>1</v>
      </c>
      <c r="L337" s="1">
        <v>1</v>
      </c>
      <c r="M337" s="1">
        <v>1</v>
      </c>
      <c r="O337" s="1">
        <v>1</v>
      </c>
      <c r="P337" s="1">
        <v>1</v>
      </c>
      <c r="Q337" s="1">
        <v>1</v>
      </c>
    </row>
    <row r="338" spans="1:17" x14ac:dyDescent="0.3">
      <c r="A338" s="15">
        <v>44078</v>
      </c>
      <c r="B338" s="1">
        <v>5.5E-2</v>
      </c>
      <c r="C338" s="1">
        <v>0</v>
      </c>
      <c r="D338" s="57">
        <f t="shared" si="15"/>
        <v>0</v>
      </c>
      <c r="E338" s="1">
        <f t="shared" si="14"/>
        <v>2020</v>
      </c>
      <c r="H338" s="1">
        <v>1</v>
      </c>
      <c r="I338" s="1">
        <v>1</v>
      </c>
      <c r="J338" s="1">
        <v>1</v>
      </c>
      <c r="K338" s="1">
        <v>1</v>
      </c>
      <c r="L338" s="1">
        <v>1</v>
      </c>
      <c r="M338" s="1">
        <v>1</v>
      </c>
      <c r="O338" s="1">
        <v>1</v>
      </c>
      <c r="P338" s="1">
        <v>1</v>
      </c>
      <c r="Q338" s="1">
        <v>1</v>
      </c>
    </row>
    <row r="339" spans="1:17" x14ac:dyDescent="0.3">
      <c r="A339" s="15">
        <v>44077</v>
      </c>
      <c r="B339" s="1">
        <v>5.5E-2</v>
      </c>
      <c r="C339" s="1">
        <v>0</v>
      </c>
      <c r="D339" s="57">
        <f t="shared" si="15"/>
        <v>0</v>
      </c>
      <c r="E339" s="1">
        <f t="shared" si="14"/>
        <v>2020</v>
      </c>
      <c r="H339" s="1">
        <v>1</v>
      </c>
      <c r="I339" s="1">
        <v>1</v>
      </c>
      <c r="J339" s="1">
        <v>1</v>
      </c>
      <c r="K339" s="1">
        <v>1</v>
      </c>
      <c r="L339" s="1">
        <v>1</v>
      </c>
      <c r="M339" s="1">
        <v>1</v>
      </c>
      <c r="O339" s="1">
        <v>1</v>
      </c>
      <c r="P339" s="1">
        <v>1</v>
      </c>
      <c r="Q339" s="1">
        <v>1</v>
      </c>
    </row>
    <row r="340" spans="1:17" x14ac:dyDescent="0.3">
      <c r="A340" s="15">
        <v>44076</v>
      </c>
      <c r="B340" s="1">
        <v>5.5E-2</v>
      </c>
      <c r="C340" s="1">
        <v>0</v>
      </c>
      <c r="D340" s="57">
        <f t="shared" si="15"/>
        <v>0</v>
      </c>
      <c r="E340" s="1">
        <f t="shared" si="14"/>
        <v>2020</v>
      </c>
      <c r="H340" s="1">
        <v>1</v>
      </c>
      <c r="I340" s="1">
        <v>1</v>
      </c>
      <c r="J340" s="1">
        <v>1</v>
      </c>
      <c r="K340" s="1">
        <v>1</v>
      </c>
      <c r="L340" s="1">
        <v>1</v>
      </c>
      <c r="M340" s="1">
        <v>1</v>
      </c>
      <c r="O340" s="1">
        <v>1</v>
      </c>
      <c r="P340" s="1">
        <v>1</v>
      </c>
      <c r="Q340" s="1">
        <v>1</v>
      </c>
    </row>
    <row r="341" spans="1:17" x14ac:dyDescent="0.3">
      <c r="A341" s="15">
        <v>44075</v>
      </c>
      <c r="B341" s="1">
        <v>6.5000000000000002E-2</v>
      </c>
      <c r="C341" s="1">
        <v>0</v>
      </c>
      <c r="D341" s="57">
        <f t="shared" si="15"/>
        <v>0.16705408466316624</v>
      </c>
      <c r="E341" s="1">
        <f t="shared" si="14"/>
        <v>2020</v>
      </c>
      <c r="H341" s="1">
        <v>1</v>
      </c>
      <c r="I341" s="1">
        <v>1</v>
      </c>
      <c r="J341" s="1">
        <v>1</v>
      </c>
      <c r="K341" s="1">
        <v>1</v>
      </c>
      <c r="L341" s="1">
        <v>1</v>
      </c>
      <c r="M341" s="1">
        <v>1</v>
      </c>
      <c r="O341" s="1">
        <v>1</v>
      </c>
      <c r="P341" s="1">
        <v>1</v>
      </c>
      <c r="Q341" s="1">
        <v>1</v>
      </c>
    </row>
    <row r="342" spans="1:17" x14ac:dyDescent="0.3">
      <c r="A342" s="15">
        <v>44074</v>
      </c>
      <c r="B342" s="1">
        <v>6.5000000000000002E-2</v>
      </c>
      <c r="C342" s="1">
        <v>0</v>
      </c>
      <c r="D342" s="57">
        <f t="shared" si="15"/>
        <v>0</v>
      </c>
      <c r="E342" s="1">
        <f t="shared" si="14"/>
        <v>2020</v>
      </c>
      <c r="H342" s="1">
        <v>1</v>
      </c>
      <c r="I342" s="1">
        <v>1</v>
      </c>
      <c r="J342" s="1">
        <v>1</v>
      </c>
      <c r="K342" s="1">
        <v>1</v>
      </c>
      <c r="L342" s="1">
        <v>1</v>
      </c>
      <c r="M342" s="1">
        <v>1</v>
      </c>
      <c r="O342" s="1">
        <v>1</v>
      </c>
      <c r="P342" s="1">
        <v>1</v>
      </c>
      <c r="Q342" s="1">
        <v>1</v>
      </c>
    </row>
    <row r="343" spans="1:17" x14ac:dyDescent="0.3">
      <c r="A343" s="15">
        <v>44071</v>
      </c>
      <c r="B343" s="1">
        <v>6.5000000000000002E-2</v>
      </c>
      <c r="C343" s="1">
        <v>0</v>
      </c>
      <c r="D343" s="57">
        <f t="shared" si="15"/>
        <v>0</v>
      </c>
      <c r="E343" s="1">
        <f t="shared" si="14"/>
        <v>2020</v>
      </c>
      <c r="H343" s="1">
        <v>1</v>
      </c>
      <c r="I343" s="1">
        <v>1</v>
      </c>
      <c r="J343" s="1">
        <v>1</v>
      </c>
      <c r="K343" s="1">
        <v>1</v>
      </c>
      <c r="L343" s="1">
        <v>1</v>
      </c>
      <c r="M343" s="1">
        <v>1</v>
      </c>
      <c r="O343" s="1">
        <v>1</v>
      </c>
      <c r="P343" s="1">
        <v>1</v>
      </c>
      <c r="Q343" s="1">
        <v>1</v>
      </c>
    </row>
    <row r="344" spans="1:17" x14ac:dyDescent="0.3">
      <c r="A344" s="15">
        <v>44070</v>
      </c>
      <c r="B344" s="1">
        <v>0.06</v>
      </c>
      <c r="C344" s="1">
        <v>0</v>
      </c>
      <c r="D344" s="57">
        <f t="shared" si="15"/>
        <v>-8.0042707673536495E-2</v>
      </c>
      <c r="E344" s="1">
        <f t="shared" si="14"/>
        <v>2020</v>
      </c>
      <c r="H344" s="1">
        <v>1</v>
      </c>
      <c r="I344" s="1">
        <v>1</v>
      </c>
      <c r="J344" s="1">
        <v>1</v>
      </c>
      <c r="K344" s="1">
        <v>1</v>
      </c>
      <c r="L344" s="1">
        <v>1</v>
      </c>
      <c r="M344" s="1">
        <v>1</v>
      </c>
      <c r="O344" s="1">
        <v>1</v>
      </c>
      <c r="P344" s="1">
        <v>1</v>
      </c>
      <c r="Q344" s="1">
        <v>1</v>
      </c>
    </row>
    <row r="345" spans="1:17" x14ac:dyDescent="0.3">
      <c r="A345" s="15">
        <v>44069</v>
      </c>
      <c r="B345" s="1">
        <v>6.5000000000000002E-2</v>
      </c>
      <c r="C345" s="1">
        <v>0</v>
      </c>
      <c r="D345" s="57">
        <f t="shared" si="15"/>
        <v>8.0042707673536564E-2</v>
      </c>
      <c r="E345" s="1">
        <f t="shared" si="14"/>
        <v>2020</v>
      </c>
      <c r="H345" s="1">
        <v>1</v>
      </c>
      <c r="I345" s="1">
        <v>1</v>
      </c>
      <c r="J345" s="1">
        <v>1</v>
      </c>
      <c r="K345" s="1">
        <v>1</v>
      </c>
      <c r="L345" s="1">
        <v>1</v>
      </c>
      <c r="M345" s="1">
        <v>1</v>
      </c>
      <c r="O345" s="1">
        <v>1</v>
      </c>
      <c r="P345" s="1">
        <v>1</v>
      </c>
      <c r="Q345" s="1">
        <v>1</v>
      </c>
    </row>
    <row r="346" spans="1:17" x14ac:dyDescent="0.3">
      <c r="A346" s="15">
        <v>44068</v>
      </c>
      <c r="B346" s="1">
        <v>6.5000000000000002E-2</v>
      </c>
      <c r="C346" s="1">
        <v>0</v>
      </c>
      <c r="D346" s="57">
        <f t="shared" si="15"/>
        <v>0</v>
      </c>
      <c r="E346" s="1">
        <f t="shared" si="14"/>
        <v>2020</v>
      </c>
      <c r="H346" s="1">
        <v>1</v>
      </c>
      <c r="I346" s="1">
        <v>1</v>
      </c>
      <c r="J346" s="1">
        <v>1</v>
      </c>
      <c r="K346" s="1">
        <v>1</v>
      </c>
      <c r="L346" s="1">
        <v>1</v>
      </c>
      <c r="M346" s="1">
        <v>1</v>
      </c>
      <c r="O346" s="1">
        <v>1</v>
      </c>
      <c r="P346" s="1">
        <v>1</v>
      </c>
      <c r="Q346" s="1">
        <v>1</v>
      </c>
    </row>
    <row r="347" spans="1:17" x14ac:dyDescent="0.3">
      <c r="A347" s="15">
        <v>44067</v>
      </c>
      <c r="B347" s="1">
        <v>7.0000000000000007E-2</v>
      </c>
      <c r="C347" s="1">
        <v>0</v>
      </c>
      <c r="D347" s="57">
        <f t="shared" si="15"/>
        <v>7.4107972153722043E-2</v>
      </c>
      <c r="E347" s="1">
        <f t="shared" si="14"/>
        <v>2020</v>
      </c>
      <c r="H347" s="1">
        <v>1</v>
      </c>
      <c r="I347" s="1">
        <v>1</v>
      </c>
      <c r="J347" s="1">
        <v>1</v>
      </c>
      <c r="K347" s="1">
        <v>1</v>
      </c>
      <c r="L347" s="1">
        <v>1</v>
      </c>
      <c r="M347" s="1">
        <v>1</v>
      </c>
      <c r="O347" s="1">
        <v>1</v>
      </c>
      <c r="P347" s="1">
        <v>1</v>
      </c>
      <c r="Q347" s="1">
        <v>1</v>
      </c>
    </row>
    <row r="348" spans="1:17" x14ac:dyDescent="0.3">
      <c r="A348" s="15">
        <v>44064</v>
      </c>
      <c r="B348" s="1">
        <v>6.5000000000000002E-2</v>
      </c>
      <c r="C348" s="1">
        <v>0</v>
      </c>
      <c r="D348" s="57">
        <f t="shared" si="15"/>
        <v>-7.410797215372196E-2</v>
      </c>
      <c r="E348" s="1">
        <f t="shared" si="14"/>
        <v>2020</v>
      </c>
      <c r="H348" s="1">
        <v>1</v>
      </c>
      <c r="I348" s="1">
        <v>1</v>
      </c>
      <c r="J348" s="1">
        <v>1</v>
      </c>
      <c r="K348" s="1">
        <v>1</v>
      </c>
      <c r="L348" s="1">
        <v>1</v>
      </c>
      <c r="M348" s="1">
        <v>1</v>
      </c>
      <c r="O348" s="1">
        <v>1</v>
      </c>
      <c r="P348" s="1">
        <v>1</v>
      </c>
      <c r="Q348" s="1">
        <v>1</v>
      </c>
    </row>
    <row r="349" spans="1:17" x14ac:dyDescent="0.3">
      <c r="A349" s="15">
        <v>44063</v>
      </c>
      <c r="B349" s="1">
        <v>0.06</v>
      </c>
      <c r="C349" s="1">
        <v>0</v>
      </c>
      <c r="D349" s="57">
        <f t="shared" si="15"/>
        <v>-8.0042707673536495E-2</v>
      </c>
      <c r="E349" s="1">
        <f t="shared" si="14"/>
        <v>2020</v>
      </c>
      <c r="H349" s="1">
        <v>1</v>
      </c>
      <c r="I349" s="1">
        <v>1</v>
      </c>
      <c r="J349" s="1">
        <v>1</v>
      </c>
      <c r="K349" s="1">
        <v>1</v>
      </c>
      <c r="L349" s="1">
        <v>1</v>
      </c>
      <c r="M349" s="1">
        <v>1</v>
      </c>
      <c r="O349" s="1">
        <v>1</v>
      </c>
      <c r="P349" s="1">
        <v>1</v>
      </c>
      <c r="Q349" s="1">
        <v>1</v>
      </c>
    </row>
    <row r="350" spans="1:17" x14ac:dyDescent="0.3">
      <c r="A350" s="15">
        <v>44062</v>
      </c>
      <c r="B350" s="1">
        <v>6.5000000000000002E-2</v>
      </c>
      <c r="C350" s="1">
        <v>0</v>
      </c>
      <c r="D350" s="57">
        <f t="shared" si="15"/>
        <v>8.0042707673536564E-2</v>
      </c>
      <c r="E350" s="1">
        <f t="shared" si="14"/>
        <v>2020</v>
      </c>
      <c r="H350" s="1">
        <v>1</v>
      </c>
      <c r="I350" s="1">
        <v>1</v>
      </c>
      <c r="J350" s="1">
        <v>1</v>
      </c>
      <c r="K350" s="1">
        <v>1</v>
      </c>
      <c r="L350" s="1">
        <v>1</v>
      </c>
      <c r="M350" s="1">
        <v>1</v>
      </c>
      <c r="O350" s="1">
        <v>1</v>
      </c>
      <c r="P350" s="1">
        <v>1</v>
      </c>
      <c r="Q350" s="1">
        <v>1</v>
      </c>
    </row>
    <row r="351" spans="1:17" x14ac:dyDescent="0.3">
      <c r="A351" s="15">
        <v>44061</v>
      </c>
      <c r="B351" s="1">
        <v>7.0000000000000007E-2</v>
      </c>
      <c r="C351" s="1">
        <v>0</v>
      </c>
      <c r="D351" s="57">
        <f t="shared" si="15"/>
        <v>7.4107972153722043E-2</v>
      </c>
      <c r="E351" s="1">
        <f t="shared" si="14"/>
        <v>2020</v>
      </c>
      <c r="H351" s="1">
        <v>1</v>
      </c>
      <c r="I351" s="1">
        <v>1</v>
      </c>
      <c r="J351" s="1">
        <v>1</v>
      </c>
      <c r="K351" s="1">
        <v>1</v>
      </c>
      <c r="L351" s="1">
        <v>1</v>
      </c>
      <c r="M351" s="1">
        <v>1</v>
      </c>
      <c r="O351" s="1">
        <v>1</v>
      </c>
      <c r="P351" s="1">
        <v>1</v>
      </c>
      <c r="Q351" s="1">
        <v>1</v>
      </c>
    </row>
    <row r="352" spans="1:17" x14ac:dyDescent="0.3">
      <c r="A352" s="15">
        <v>44060</v>
      </c>
      <c r="B352" s="1">
        <v>7.0000000000000007E-2</v>
      </c>
      <c r="C352" s="1">
        <v>0</v>
      </c>
      <c r="D352" s="57">
        <f t="shared" si="15"/>
        <v>0</v>
      </c>
      <c r="E352" s="1">
        <f t="shared" si="14"/>
        <v>2020</v>
      </c>
      <c r="H352" s="1">
        <v>1</v>
      </c>
      <c r="I352" s="1">
        <v>1</v>
      </c>
      <c r="J352" s="1">
        <v>1</v>
      </c>
      <c r="K352" s="1">
        <v>1</v>
      </c>
      <c r="L352" s="1">
        <v>1</v>
      </c>
      <c r="M352" s="1">
        <v>1</v>
      </c>
      <c r="O352" s="1">
        <v>1</v>
      </c>
      <c r="P352" s="1">
        <v>1</v>
      </c>
      <c r="Q352" s="1">
        <v>1</v>
      </c>
    </row>
    <row r="353" spans="1:17" x14ac:dyDescent="0.3">
      <c r="A353" s="15">
        <v>44057</v>
      </c>
      <c r="B353" s="1">
        <v>7.0000000000000007E-2</v>
      </c>
      <c r="C353" s="1">
        <v>0</v>
      </c>
      <c r="D353" s="57">
        <f t="shared" si="15"/>
        <v>0</v>
      </c>
      <c r="E353" s="1">
        <f t="shared" si="14"/>
        <v>2020</v>
      </c>
      <c r="H353" s="1">
        <v>1</v>
      </c>
      <c r="I353" s="1">
        <v>1</v>
      </c>
      <c r="J353" s="1">
        <v>1</v>
      </c>
      <c r="K353" s="1">
        <v>1</v>
      </c>
      <c r="L353" s="1">
        <v>1</v>
      </c>
      <c r="M353" s="1">
        <v>1</v>
      </c>
      <c r="O353" s="1">
        <v>1</v>
      </c>
      <c r="P353" s="1">
        <v>1</v>
      </c>
      <c r="Q353" s="1">
        <v>1</v>
      </c>
    </row>
    <row r="354" spans="1:17" x14ac:dyDescent="0.3">
      <c r="A354" s="15">
        <v>44056</v>
      </c>
      <c r="B354" s="1">
        <v>7.0000000000000007E-2</v>
      </c>
      <c r="C354" s="1">
        <v>0</v>
      </c>
      <c r="D354" s="57">
        <f t="shared" si="15"/>
        <v>0</v>
      </c>
      <c r="E354" s="1">
        <f t="shared" si="14"/>
        <v>2020</v>
      </c>
      <c r="H354" s="1">
        <v>1</v>
      </c>
      <c r="I354" s="1">
        <v>1</v>
      </c>
      <c r="J354" s="1">
        <v>1</v>
      </c>
      <c r="K354" s="1">
        <v>1</v>
      </c>
      <c r="L354" s="1">
        <v>1</v>
      </c>
      <c r="M354" s="1">
        <v>1</v>
      </c>
      <c r="O354" s="1">
        <v>1</v>
      </c>
      <c r="P354" s="1">
        <v>1</v>
      </c>
      <c r="Q354" s="1">
        <v>1</v>
      </c>
    </row>
    <row r="355" spans="1:17" x14ac:dyDescent="0.3">
      <c r="A355" s="15">
        <v>44055</v>
      </c>
      <c r="B355" s="1">
        <v>7.4999999999999997E-2</v>
      </c>
      <c r="C355" s="1">
        <v>0</v>
      </c>
      <c r="D355" s="57">
        <f t="shared" si="15"/>
        <v>6.8992871486951421E-2</v>
      </c>
      <c r="E355" s="1">
        <f t="shared" si="14"/>
        <v>2020</v>
      </c>
      <c r="H355" s="1">
        <v>1</v>
      </c>
      <c r="I355" s="1">
        <v>1</v>
      </c>
      <c r="J355" s="1">
        <v>1</v>
      </c>
      <c r="K355" s="1">
        <v>1</v>
      </c>
      <c r="L355" s="1">
        <v>1</v>
      </c>
      <c r="M355" s="1">
        <v>1</v>
      </c>
      <c r="O355" s="1">
        <v>1</v>
      </c>
      <c r="P355" s="1">
        <v>1</v>
      </c>
      <c r="Q355" s="1">
        <v>1</v>
      </c>
    </row>
    <row r="356" spans="1:17" x14ac:dyDescent="0.3">
      <c r="A356" s="15">
        <v>44054</v>
      </c>
      <c r="B356" s="1">
        <v>7.0000000000000007E-2</v>
      </c>
      <c r="C356" s="1">
        <v>0</v>
      </c>
      <c r="D356" s="57">
        <f t="shared" si="15"/>
        <v>-6.899287148695131E-2</v>
      </c>
      <c r="E356" s="1">
        <f t="shared" si="14"/>
        <v>2020</v>
      </c>
      <c r="H356" s="1">
        <v>1</v>
      </c>
      <c r="I356" s="1">
        <v>1</v>
      </c>
      <c r="J356" s="1">
        <v>1</v>
      </c>
      <c r="K356" s="1">
        <v>1</v>
      </c>
      <c r="L356" s="1">
        <v>1</v>
      </c>
      <c r="M356" s="1">
        <v>1</v>
      </c>
      <c r="O356" s="1">
        <v>1</v>
      </c>
      <c r="P356" s="1">
        <v>1</v>
      </c>
      <c r="Q356" s="1">
        <v>1</v>
      </c>
    </row>
    <row r="357" spans="1:17" x14ac:dyDescent="0.3">
      <c r="A357" s="15">
        <v>44053</v>
      </c>
      <c r="B357" s="1">
        <v>7.0000000000000007E-2</v>
      </c>
      <c r="C357" s="1">
        <v>0</v>
      </c>
      <c r="D357" s="57">
        <f t="shared" si="15"/>
        <v>0</v>
      </c>
      <c r="E357" s="1">
        <f t="shared" si="14"/>
        <v>2020</v>
      </c>
      <c r="H357" s="1">
        <v>1</v>
      </c>
      <c r="I357" s="1">
        <v>1</v>
      </c>
      <c r="J357" s="1">
        <v>1</v>
      </c>
      <c r="K357" s="1">
        <v>1</v>
      </c>
      <c r="L357" s="1">
        <v>1</v>
      </c>
      <c r="M357" s="1">
        <v>1</v>
      </c>
      <c r="O357" s="1">
        <v>1</v>
      </c>
      <c r="P357" s="1">
        <v>1</v>
      </c>
      <c r="Q357" s="1">
        <v>1</v>
      </c>
    </row>
    <row r="358" spans="1:17" x14ac:dyDescent="0.3">
      <c r="A358" s="15">
        <v>44050</v>
      </c>
      <c r="B358" s="1">
        <v>7.0000000000000007E-2</v>
      </c>
      <c r="C358" s="1">
        <v>0</v>
      </c>
      <c r="D358" s="57">
        <f t="shared" si="15"/>
        <v>0</v>
      </c>
      <c r="E358" s="1">
        <f t="shared" si="14"/>
        <v>2020</v>
      </c>
      <c r="H358" s="1">
        <v>1</v>
      </c>
      <c r="I358" s="1">
        <v>1</v>
      </c>
      <c r="J358" s="1">
        <v>1</v>
      </c>
      <c r="K358" s="1">
        <v>1</v>
      </c>
      <c r="L358" s="1">
        <v>1</v>
      </c>
      <c r="M358" s="1">
        <v>1</v>
      </c>
      <c r="O358" s="1">
        <v>1</v>
      </c>
      <c r="P358" s="1">
        <v>1</v>
      </c>
      <c r="Q358" s="1">
        <v>1</v>
      </c>
    </row>
    <row r="359" spans="1:17" x14ac:dyDescent="0.3">
      <c r="A359" s="15">
        <v>44049</v>
      </c>
      <c r="B359" s="1">
        <v>6.5000000000000002E-2</v>
      </c>
      <c r="C359" s="1">
        <v>0</v>
      </c>
      <c r="D359" s="57">
        <f t="shared" si="15"/>
        <v>-7.410797215372196E-2</v>
      </c>
      <c r="E359" s="1">
        <f t="shared" si="14"/>
        <v>2020</v>
      </c>
      <c r="H359" s="1">
        <v>1</v>
      </c>
      <c r="I359" s="1">
        <v>1</v>
      </c>
      <c r="J359" s="1">
        <v>1</v>
      </c>
      <c r="K359" s="1">
        <v>1</v>
      </c>
      <c r="L359" s="1">
        <v>1</v>
      </c>
      <c r="M359" s="1">
        <v>1</v>
      </c>
      <c r="O359" s="1">
        <v>1</v>
      </c>
      <c r="P359" s="1">
        <v>1</v>
      </c>
      <c r="Q359" s="1">
        <v>1</v>
      </c>
    </row>
    <row r="360" spans="1:17" x14ac:dyDescent="0.3">
      <c r="A360" s="15">
        <v>44048</v>
      </c>
      <c r="B360" s="1">
        <v>6.5000000000000002E-2</v>
      </c>
      <c r="C360" s="1">
        <v>0</v>
      </c>
      <c r="D360" s="57">
        <f t="shared" si="15"/>
        <v>0</v>
      </c>
      <c r="E360" s="1">
        <f t="shared" si="14"/>
        <v>2020</v>
      </c>
      <c r="H360" s="1">
        <v>1</v>
      </c>
      <c r="I360" s="1">
        <v>1</v>
      </c>
      <c r="J360" s="1">
        <v>1</v>
      </c>
      <c r="K360" s="1">
        <v>1</v>
      </c>
      <c r="L360" s="1">
        <v>1</v>
      </c>
      <c r="M360" s="1">
        <v>1</v>
      </c>
      <c r="O360" s="1">
        <v>1</v>
      </c>
      <c r="P360" s="1">
        <v>1</v>
      </c>
      <c r="Q360" s="1">
        <v>1</v>
      </c>
    </row>
    <row r="361" spans="1:17" x14ac:dyDescent="0.3">
      <c r="A361" s="15">
        <v>44047</v>
      </c>
      <c r="B361" s="1">
        <v>0.06</v>
      </c>
      <c r="C361" s="1">
        <v>0</v>
      </c>
      <c r="D361" s="57">
        <f t="shared" si="15"/>
        <v>-8.0042707673536495E-2</v>
      </c>
      <c r="E361" s="1">
        <f t="shared" si="14"/>
        <v>2020</v>
      </c>
      <c r="H361" s="1">
        <v>1</v>
      </c>
      <c r="I361" s="1">
        <v>1</v>
      </c>
      <c r="J361" s="1">
        <v>1</v>
      </c>
      <c r="K361" s="1">
        <v>1</v>
      </c>
      <c r="L361" s="1">
        <v>1</v>
      </c>
      <c r="M361" s="1">
        <v>1</v>
      </c>
      <c r="O361" s="1">
        <v>1</v>
      </c>
      <c r="P361" s="1">
        <v>1</v>
      </c>
      <c r="Q361" s="1">
        <v>1</v>
      </c>
    </row>
    <row r="362" spans="1:17" x14ac:dyDescent="0.3">
      <c r="A362" s="15">
        <v>44043</v>
      </c>
      <c r="B362" s="1">
        <v>0.06</v>
      </c>
      <c r="C362" s="1">
        <v>0</v>
      </c>
      <c r="D362" s="57">
        <f t="shared" si="15"/>
        <v>0</v>
      </c>
      <c r="E362" s="1">
        <f t="shared" si="14"/>
        <v>2020</v>
      </c>
      <c r="H362" s="1">
        <v>1</v>
      </c>
      <c r="I362" s="1">
        <v>1</v>
      </c>
      <c r="J362" s="1">
        <v>1</v>
      </c>
      <c r="K362" s="1">
        <v>1</v>
      </c>
      <c r="L362" s="1">
        <v>1</v>
      </c>
      <c r="M362" s="1">
        <v>1</v>
      </c>
      <c r="O362" s="1">
        <v>1</v>
      </c>
      <c r="P362" s="1">
        <v>1</v>
      </c>
      <c r="Q362" s="1">
        <v>1</v>
      </c>
    </row>
    <row r="363" spans="1:17" x14ac:dyDescent="0.3">
      <c r="A363" s="15">
        <v>44042</v>
      </c>
      <c r="B363" s="1">
        <v>5.5E-2</v>
      </c>
      <c r="C363" s="1">
        <v>0</v>
      </c>
      <c r="D363" s="57">
        <f t="shared" si="15"/>
        <v>-8.7011376989629685E-2</v>
      </c>
      <c r="E363" s="1">
        <f t="shared" si="14"/>
        <v>2020</v>
      </c>
      <c r="H363" s="1">
        <v>1</v>
      </c>
      <c r="I363" s="1">
        <v>1</v>
      </c>
      <c r="J363" s="1">
        <v>1</v>
      </c>
      <c r="K363" s="1">
        <v>1</v>
      </c>
      <c r="L363" s="1">
        <v>1</v>
      </c>
      <c r="M363" s="1">
        <v>1</v>
      </c>
      <c r="O363" s="1">
        <v>1</v>
      </c>
      <c r="P363" s="1">
        <v>1</v>
      </c>
      <c r="Q363" s="1">
        <v>1</v>
      </c>
    </row>
    <row r="364" spans="1:17" x14ac:dyDescent="0.3">
      <c r="A364" s="15">
        <v>44041</v>
      </c>
      <c r="B364" s="1">
        <v>5.5E-2</v>
      </c>
      <c r="C364" s="1">
        <v>0</v>
      </c>
      <c r="D364" s="57">
        <f t="shared" si="15"/>
        <v>0</v>
      </c>
      <c r="E364" s="1">
        <f t="shared" si="14"/>
        <v>2020</v>
      </c>
      <c r="H364" s="1">
        <v>1</v>
      </c>
      <c r="I364" s="1">
        <v>1</v>
      </c>
      <c r="J364" s="1">
        <v>1</v>
      </c>
      <c r="K364" s="1">
        <v>1</v>
      </c>
      <c r="L364" s="1">
        <v>1</v>
      </c>
      <c r="M364" s="1">
        <v>1</v>
      </c>
      <c r="O364" s="1">
        <v>1</v>
      </c>
      <c r="P364" s="1">
        <v>1</v>
      </c>
      <c r="Q364" s="1">
        <v>1</v>
      </c>
    </row>
    <row r="365" spans="1:17" x14ac:dyDescent="0.3">
      <c r="A365" s="15">
        <v>44040</v>
      </c>
      <c r="B365" s="1">
        <v>5.5E-2</v>
      </c>
      <c r="C365" s="1">
        <v>0</v>
      </c>
      <c r="D365" s="57">
        <f t="shared" si="15"/>
        <v>0</v>
      </c>
      <c r="E365" s="1">
        <f t="shared" si="14"/>
        <v>2020</v>
      </c>
      <c r="H365" s="1">
        <v>1</v>
      </c>
      <c r="I365" s="1">
        <v>1</v>
      </c>
      <c r="J365" s="1">
        <v>1</v>
      </c>
      <c r="K365" s="1">
        <v>1</v>
      </c>
      <c r="L365" s="1">
        <v>1</v>
      </c>
      <c r="M365" s="1">
        <v>1</v>
      </c>
      <c r="O365" s="1">
        <v>1</v>
      </c>
      <c r="P365" s="1">
        <v>1</v>
      </c>
      <c r="Q365" s="1">
        <v>1</v>
      </c>
    </row>
    <row r="366" spans="1:17" x14ac:dyDescent="0.3">
      <c r="A366" s="15">
        <v>44039</v>
      </c>
      <c r="B366" s="1">
        <v>0.06</v>
      </c>
      <c r="C366" s="1">
        <v>0</v>
      </c>
      <c r="D366" s="57">
        <f t="shared" si="15"/>
        <v>8.7011376989629699E-2</v>
      </c>
      <c r="E366" s="1">
        <f t="shared" si="14"/>
        <v>2020</v>
      </c>
      <c r="H366" s="1">
        <v>1</v>
      </c>
      <c r="I366" s="1">
        <v>1</v>
      </c>
      <c r="J366" s="1">
        <v>1</v>
      </c>
      <c r="K366" s="1">
        <v>1</v>
      </c>
      <c r="L366" s="1">
        <v>1</v>
      </c>
      <c r="M366" s="1">
        <v>1</v>
      </c>
      <c r="O366" s="1">
        <v>1</v>
      </c>
      <c r="P366" s="1">
        <v>1</v>
      </c>
      <c r="Q366" s="1">
        <v>1</v>
      </c>
    </row>
    <row r="367" spans="1:17" x14ac:dyDescent="0.3">
      <c r="A367" s="15">
        <v>44036</v>
      </c>
      <c r="B367" s="1">
        <v>5.5E-2</v>
      </c>
      <c r="C367" s="1">
        <v>0</v>
      </c>
      <c r="D367" s="57">
        <f t="shared" si="15"/>
        <v>-8.7011376989629685E-2</v>
      </c>
      <c r="E367" s="1">
        <f t="shared" si="14"/>
        <v>2020</v>
      </c>
      <c r="H367" s="1">
        <v>1</v>
      </c>
      <c r="I367" s="1">
        <v>1</v>
      </c>
      <c r="J367" s="1">
        <v>1</v>
      </c>
      <c r="K367" s="1">
        <v>1</v>
      </c>
      <c r="L367" s="1">
        <v>1</v>
      </c>
      <c r="M367" s="1">
        <v>1</v>
      </c>
      <c r="O367" s="1">
        <v>1</v>
      </c>
      <c r="P367" s="1">
        <v>1</v>
      </c>
      <c r="Q367" s="1">
        <v>1</v>
      </c>
    </row>
    <row r="368" spans="1:17" x14ac:dyDescent="0.3">
      <c r="A368" s="15">
        <v>44035</v>
      </c>
      <c r="B368" s="1">
        <v>0.06</v>
      </c>
      <c r="C368" s="1">
        <v>0</v>
      </c>
      <c r="D368" s="57">
        <f t="shared" si="15"/>
        <v>8.7011376989629699E-2</v>
      </c>
      <c r="E368" s="1">
        <f t="shared" si="14"/>
        <v>2020</v>
      </c>
      <c r="H368" s="1">
        <v>1</v>
      </c>
      <c r="I368" s="1">
        <v>1</v>
      </c>
      <c r="J368" s="1">
        <v>1</v>
      </c>
      <c r="K368" s="1">
        <v>1</v>
      </c>
      <c r="L368" s="1">
        <v>1</v>
      </c>
      <c r="M368" s="1">
        <v>1</v>
      </c>
      <c r="O368" s="1">
        <v>1</v>
      </c>
      <c r="P368" s="1">
        <v>1</v>
      </c>
      <c r="Q368" s="1">
        <v>1</v>
      </c>
    </row>
    <row r="369" spans="1:17" x14ac:dyDescent="0.3">
      <c r="A369" s="15">
        <v>44034</v>
      </c>
      <c r="B369" s="1">
        <v>6.5000000000000002E-2</v>
      </c>
      <c r="C369" s="1">
        <v>0</v>
      </c>
      <c r="D369" s="57">
        <f t="shared" si="15"/>
        <v>8.0042707673536564E-2</v>
      </c>
      <c r="E369" s="1">
        <f t="shared" si="14"/>
        <v>2020</v>
      </c>
      <c r="H369" s="1">
        <v>1</v>
      </c>
      <c r="I369" s="1">
        <v>1</v>
      </c>
      <c r="J369" s="1">
        <v>1</v>
      </c>
      <c r="K369" s="1">
        <v>1</v>
      </c>
      <c r="L369" s="1">
        <v>1</v>
      </c>
      <c r="M369" s="1">
        <v>1</v>
      </c>
      <c r="O369" s="1">
        <v>1</v>
      </c>
      <c r="P369" s="1">
        <v>1</v>
      </c>
      <c r="Q369" s="1">
        <v>1</v>
      </c>
    </row>
    <row r="370" spans="1:17" x14ac:dyDescent="0.3">
      <c r="A370" s="15">
        <v>44033</v>
      </c>
      <c r="B370" s="1">
        <v>6.5000000000000002E-2</v>
      </c>
      <c r="C370" s="1">
        <v>0</v>
      </c>
      <c r="D370" s="57">
        <f t="shared" si="15"/>
        <v>0</v>
      </c>
      <c r="E370" s="1">
        <f t="shared" si="14"/>
        <v>2020</v>
      </c>
      <c r="H370" s="1">
        <v>1</v>
      </c>
      <c r="I370" s="1">
        <v>1</v>
      </c>
      <c r="J370" s="1">
        <v>1</v>
      </c>
      <c r="K370" s="1">
        <v>1</v>
      </c>
      <c r="L370" s="1">
        <v>1</v>
      </c>
      <c r="M370" s="1">
        <v>1</v>
      </c>
      <c r="O370" s="1">
        <v>1</v>
      </c>
      <c r="P370" s="1">
        <v>1</v>
      </c>
      <c r="Q370" s="1">
        <v>1</v>
      </c>
    </row>
    <row r="371" spans="1:17" x14ac:dyDescent="0.3">
      <c r="A371" s="15">
        <v>44032</v>
      </c>
      <c r="B371" s="1">
        <v>0.06</v>
      </c>
      <c r="C371" s="1">
        <v>0</v>
      </c>
      <c r="D371" s="57">
        <f t="shared" si="15"/>
        <v>-8.0042707673536495E-2</v>
      </c>
      <c r="E371" s="1">
        <f t="shared" si="14"/>
        <v>2020</v>
      </c>
      <c r="H371" s="1">
        <v>1</v>
      </c>
      <c r="I371" s="1">
        <v>1</v>
      </c>
      <c r="J371" s="1">
        <v>1</v>
      </c>
      <c r="K371" s="1">
        <v>1</v>
      </c>
      <c r="L371" s="1">
        <v>1</v>
      </c>
      <c r="M371" s="1">
        <v>1</v>
      </c>
      <c r="O371" s="1">
        <v>1</v>
      </c>
      <c r="P371" s="1">
        <v>1</v>
      </c>
      <c r="Q371" s="1">
        <v>1</v>
      </c>
    </row>
    <row r="372" spans="1:17" x14ac:dyDescent="0.3">
      <c r="A372" s="15">
        <v>44029</v>
      </c>
      <c r="B372" s="1">
        <v>6.5000000000000002E-2</v>
      </c>
      <c r="C372" s="1">
        <v>0</v>
      </c>
      <c r="D372" s="57">
        <f t="shared" si="15"/>
        <v>8.0042707673536564E-2</v>
      </c>
      <c r="E372" s="1">
        <f t="shared" si="14"/>
        <v>2020</v>
      </c>
      <c r="H372" s="1">
        <v>1</v>
      </c>
      <c r="I372" s="1">
        <v>1</v>
      </c>
      <c r="J372" s="1">
        <v>1</v>
      </c>
      <c r="K372" s="1">
        <v>1</v>
      </c>
      <c r="L372" s="1">
        <v>1</v>
      </c>
      <c r="M372" s="1">
        <v>1</v>
      </c>
      <c r="O372" s="1">
        <v>1</v>
      </c>
      <c r="P372" s="1">
        <v>1</v>
      </c>
      <c r="Q372" s="1">
        <v>1</v>
      </c>
    </row>
    <row r="373" spans="1:17" x14ac:dyDescent="0.3">
      <c r="A373" s="15">
        <v>44028</v>
      </c>
      <c r="B373" s="1">
        <v>6.5000000000000002E-2</v>
      </c>
      <c r="C373" s="1">
        <v>0</v>
      </c>
      <c r="D373" s="57">
        <f t="shared" si="15"/>
        <v>0</v>
      </c>
      <c r="E373" s="1">
        <f t="shared" si="14"/>
        <v>2020</v>
      </c>
      <c r="H373" s="1">
        <v>1</v>
      </c>
      <c r="I373" s="1">
        <v>1</v>
      </c>
      <c r="J373" s="1">
        <v>1</v>
      </c>
      <c r="K373" s="1">
        <v>1</v>
      </c>
      <c r="L373" s="1">
        <v>1</v>
      </c>
      <c r="M373" s="1">
        <v>1</v>
      </c>
      <c r="O373" s="1">
        <v>1</v>
      </c>
      <c r="P373" s="1">
        <v>1</v>
      </c>
      <c r="Q373" s="1">
        <v>1</v>
      </c>
    </row>
    <row r="374" spans="1:17" x14ac:dyDescent="0.3">
      <c r="A374" s="15">
        <v>44027</v>
      </c>
      <c r="B374" s="1">
        <v>0.06</v>
      </c>
      <c r="C374" s="1">
        <v>0</v>
      </c>
      <c r="D374" s="57">
        <f t="shared" si="15"/>
        <v>-8.0042707673536495E-2</v>
      </c>
      <c r="E374" s="1">
        <f t="shared" si="14"/>
        <v>2020</v>
      </c>
      <c r="H374" s="1">
        <v>1</v>
      </c>
      <c r="I374" s="1">
        <v>1</v>
      </c>
      <c r="J374" s="1">
        <v>1</v>
      </c>
      <c r="K374" s="1">
        <v>1</v>
      </c>
      <c r="L374" s="1">
        <v>1</v>
      </c>
      <c r="M374" s="1">
        <v>1</v>
      </c>
      <c r="O374" s="1">
        <v>1</v>
      </c>
      <c r="P374" s="1">
        <v>1</v>
      </c>
      <c r="Q374" s="1">
        <v>1</v>
      </c>
    </row>
    <row r="375" spans="1:17" x14ac:dyDescent="0.3">
      <c r="A375" s="15">
        <v>44026</v>
      </c>
      <c r="B375" s="1">
        <v>6.5000000000000002E-2</v>
      </c>
      <c r="C375" s="1">
        <v>0</v>
      </c>
      <c r="D375" s="57">
        <f t="shared" si="15"/>
        <v>8.0042707673536564E-2</v>
      </c>
      <c r="E375" s="1">
        <f t="shared" si="14"/>
        <v>2020</v>
      </c>
      <c r="H375" s="1">
        <v>1</v>
      </c>
      <c r="I375" s="1">
        <v>1</v>
      </c>
      <c r="J375" s="1">
        <v>1</v>
      </c>
      <c r="K375" s="1">
        <v>1</v>
      </c>
      <c r="L375" s="1">
        <v>1</v>
      </c>
      <c r="M375" s="1">
        <v>1</v>
      </c>
      <c r="O375" s="1">
        <v>1</v>
      </c>
      <c r="P375" s="1">
        <v>1</v>
      </c>
      <c r="Q375" s="1">
        <v>1</v>
      </c>
    </row>
    <row r="376" spans="1:17" x14ac:dyDescent="0.3">
      <c r="A376" s="15">
        <v>44025</v>
      </c>
      <c r="B376" s="1">
        <v>7.0000000000000007E-2</v>
      </c>
      <c r="C376" s="1">
        <v>0</v>
      </c>
      <c r="D376" s="57">
        <f t="shared" si="15"/>
        <v>7.4107972153722043E-2</v>
      </c>
      <c r="E376" s="1">
        <f t="shared" si="14"/>
        <v>2020</v>
      </c>
      <c r="H376" s="1">
        <v>1</v>
      </c>
      <c r="I376" s="1">
        <v>1</v>
      </c>
      <c r="J376" s="1">
        <v>1</v>
      </c>
      <c r="K376" s="1">
        <v>1</v>
      </c>
      <c r="L376" s="1">
        <v>1</v>
      </c>
      <c r="M376" s="1">
        <v>1</v>
      </c>
      <c r="O376" s="1">
        <v>1</v>
      </c>
      <c r="P376" s="1">
        <v>1</v>
      </c>
      <c r="Q376" s="1">
        <v>1</v>
      </c>
    </row>
    <row r="377" spans="1:17" x14ac:dyDescent="0.3">
      <c r="A377" s="15">
        <v>44022</v>
      </c>
      <c r="B377" s="1">
        <v>7.0000000000000007E-2</v>
      </c>
      <c r="C377" s="1">
        <v>0</v>
      </c>
      <c r="D377" s="57">
        <f t="shared" si="15"/>
        <v>0</v>
      </c>
      <c r="E377" s="1">
        <f t="shared" si="14"/>
        <v>2020</v>
      </c>
      <c r="H377" s="1">
        <v>1</v>
      </c>
      <c r="I377" s="1">
        <v>1</v>
      </c>
      <c r="J377" s="1">
        <v>1</v>
      </c>
      <c r="K377" s="1">
        <v>1</v>
      </c>
      <c r="L377" s="1">
        <v>1</v>
      </c>
      <c r="M377" s="1">
        <v>1</v>
      </c>
      <c r="O377" s="1">
        <v>1</v>
      </c>
      <c r="P377" s="1">
        <v>1</v>
      </c>
      <c r="Q377" s="1">
        <v>1</v>
      </c>
    </row>
    <row r="378" spans="1:17" x14ac:dyDescent="0.3">
      <c r="A378" s="15">
        <v>44021</v>
      </c>
      <c r="B378" s="1">
        <v>7.0000000000000007E-2</v>
      </c>
      <c r="C378" s="1">
        <v>0</v>
      </c>
      <c r="D378" s="57">
        <f t="shared" si="15"/>
        <v>0</v>
      </c>
      <c r="E378" s="1">
        <f t="shared" si="14"/>
        <v>2020</v>
      </c>
      <c r="H378" s="1">
        <v>1</v>
      </c>
      <c r="I378" s="1">
        <v>1</v>
      </c>
      <c r="J378" s="1">
        <v>1</v>
      </c>
      <c r="K378" s="1">
        <v>1</v>
      </c>
      <c r="L378" s="1">
        <v>1</v>
      </c>
      <c r="M378" s="1">
        <v>1</v>
      </c>
      <c r="O378" s="1">
        <v>1</v>
      </c>
      <c r="P378" s="1">
        <v>1</v>
      </c>
      <c r="Q378" s="1">
        <v>1</v>
      </c>
    </row>
    <row r="379" spans="1:17" x14ac:dyDescent="0.3">
      <c r="A379" s="15">
        <v>44020</v>
      </c>
      <c r="B379" s="1">
        <v>7.4999999999999997E-2</v>
      </c>
      <c r="C379" s="1">
        <v>0</v>
      </c>
      <c r="D379" s="57">
        <f t="shared" si="15"/>
        <v>6.8992871486951421E-2</v>
      </c>
      <c r="E379" s="1">
        <f t="shared" si="14"/>
        <v>2020</v>
      </c>
      <c r="H379" s="1">
        <v>1</v>
      </c>
      <c r="I379" s="1">
        <v>1</v>
      </c>
      <c r="J379" s="1">
        <v>1</v>
      </c>
      <c r="K379" s="1">
        <v>1</v>
      </c>
      <c r="L379" s="1">
        <v>1</v>
      </c>
      <c r="M379" s="1">
        <v>1</v>
      </c>
      <c r="O379" s="1">
        <v>1</v>
      </c>
      <c r="P379" s="1">
        <v>1</v>
      </c>
      <c r="Q379" s="1">
        <v>1</v>
      </c>
    </row>
    <row r="380" spans="1:17" x14ac:dyDescent="0.3">
      <c r="A380" s="15">
        <v>44019</v>
      </c>
      <c r="B380" s="1">
        <v>7.4999999999999997E-2</v>
      </c>
      <c r="C380" s="1">
        <v>0</v>
      </c>
      <c r="D380" s="57">
        <f t="shared" si="15"/>
        <v>0</v>
      </c>
      <c r="E380" s="1">
        <f t="shared" si="14"/>
        <v>2020</v>
      </c>
      <c r="H380" s="1">
        <v>1</v>
      </c>
      <c r="I380" s="1">
        <v>1</v>
      </c>
      <c r="J380" s="1">
        <v>1</v>
      </c>
      <c r="K380" s="1">
        <v>1</v>
      </c>
      <c r="L380" s="1">
        <v>1</v>
      </c>
      <c r="M380" s="1">
        <v>1</v>
      </c>
      <c r="O380" s="1">
        <v>1</v>
      </c>
      <c r="P380" s="1">
        <v>1</v>
      </c>
      <c r="Q380" s="1">
        <v>1</v>
      </c>
    </row>
    <row r="381" spans="1:17" x14ac:dyDescent="0.3">
      <c r="A381" s="15">
        <v>44018</v>
      </c>
      <c r="B381" s="1">
        <v>7.4999999999999997E-2</v>
      </c>
      <c r="C381" s="1">
        <v>0</v>
      </c>
      <c r="D381" s="57">
        <f t="shared" si="15"/>
        <v>0</v>
      </c>
      <c r="E381" s="1">
        <f t="shared" si="14"/>
        <v>2020</v>
      </c>
      <c r="H381" s="1">
        <v>1</v>
      </c>
      <c r="I381" s="1">
        <v>1</v>
      </c>
      <c r="J381" s="1">
        <v>1</v>
      </c>
      <c r="K381" s="1">
        <v>1</v>
      </c>
      <c r="L381" s="1">
        <v>1</v>
      </c>
      <c r="M381" s="1">
        <v>1</v>
      </c>
      <c r="O381" s="1">
        <v>1</v>
      </c>
      <c r="P381" s="1">
        <v>1</v>
      </c>
      <c r="Q381" s="1">
        <v>1</v>
      </c>
    </row>
    <row r="382" spans="1:17" x14ac:dyDescent="0.3">
      <c r="A382" s="15">
        <v>44015</v>
      </c>
      <c r="B382" s="1">
        <v>9.5000000000000001E-2</v>
      </c>
      <c r="C382" s="1">
        <v>0</v>
      </c>
      <c r="D382" s="57">
        <f t="shared" si="15"/>
        <v>0.23638877806423053</v>
      </c>
      <c r="E382" s="1">
        <f t="shared" si="14"/>
        <v>2020</v>
      </c>
      <c r="H382" s="1">
        <v>1</v>
      </c>
      <c r="I382" s="1">
        <v>1</v>
      </c>
      <c r="J382" s="1">
        <v>1</v>
      </c>
      <c r="K382" s="1">
        <v>1</v>
      </c>
      <c r="L382" s="1">
        <v>1</v>
      </c>
      <c r="M382" s="1">
        <v>1</v>
      </c>
      <c r="O382" s="1">
        <v>1</v>
      </c>
      <c r="P382" s="1">
        <v>1</v>
      </c>
      <c r="Q382" s="1">
        <v>1</v>
      </c>
    </row>
    <row r="383" spans="1:17" x14ac:dyDescent="0.3">
      <c r="A383" s="15">
        <v>44014</v>
      </c>
      <c r="B383" s="1">
        <v>8.5000000000000006E-2</v>
      </c>
      <c r="C383" s="1">
        <v>0</v>
      </c>
      <c r="D383" s="57">
        <f t="shared" si="15"/>
        <v>-0.11122563511022437</v>
      </c>
      <c r="E383" s="1">
        <f t="shared" si="14"/>
        <v>2020</v>
      </c>
      <c r="H383" s="1">
        <v>1</v>
      </c>
      <c r="I383" s="1">
        <v>1</v>
      </c>
      <c r="J383" s="1">
        <v>1</v>
      </c>
      <c r="K383" s="1">
        <v>1</v>
      </c>
      <c r="L383" s="1">
        <v>1</v>
      </c>
      <c r="M383" s="1">
        <v>1</v>
      </c>
      <c r="O383" s="1">
        <v>1</v>
      </c>
      <c r="P383" s="1">
        <v>1</v>
      </c>
      <c r="Q383" s="1">
        <v>1</v>
      </c>
    </row>
    <row r="384" spans="1:17" x14ac:dyDescent="0.3">
      <c r="A384" s="15">
        <v>44012</v>
      </c>
      <c r="B384" s="1">
        <v>0.08</v>
      </c>
      <c r="C384" s="1">
        <v>0</v>
      </c>
      <c r="D384" s="57">
        <f t="shared" si="15"/>
        <v>-6.0624621816434854E-2</v>
      </c>
      <c r="E384" s="1">
        <f t="shared" si="14"/>
        <v>2020</v>
      </c>
      <c r="H384" s="1">
        <v>1</v>
      </c>
      <c r="I384" s="1">
        <v>1</v>
      </c>
      <c r="J384" s="1">
        <v>1</v>
      </c>
      <c r="K384" s="1">
        <v>1</v>
      </c>
      <c r="L384" s="1">
        <v>1</v>
      </c>
      <c r="M384" s="1">
        <v>1</v>
      </c>
      <c r="O384" s="1">
        <v>1</v>
      </c>
      <c r="P384" s="1">
        <v>1</v>
      </c>
      <c r="Q384" s="1">
        <v>1</v>
      </c>
    </row>
    <row r="385" spans="1:17" x14ac:dyDescent="0.3">
      <c r="A385" s="15">
        <v>44011</v>
      </c>
      <c r="B385" s="1">
        <v>9.5000000000000001E-2</v>
      </c>
      <c r="C385" s="1">
        <v>0</v>
      </c>
      <c r="D385" s="57">
        <f t="shared" si="15"/>
        <v>0.17185025692665923</v>
      </c>
      <c r="E385" s="1">
        <f t="shared" si="14"/>
        <v>2020</v>
      </c>
      <c r="H385" s="1">
        <v>1</v>
      </c>
      <c r="I385" s="1">
        <v>1</v>
      </c>
      <c r="J385" s="1">
        <v>1</v>
      </c>
      <c r="K385" s="1">
        <v>1</v>
      </c>
      <c r="L385" s="1">
        <v>1</v>
      </c>
      <c r="M385" s="1">
        <v>1</v>
      </c>
      <c r="O385" s="1">
        <v>1</v>
      </c>
      <c r="P385" s="1">
        <v>1</v>
      </c>
      <c r="Q385" s="1">
        <v>1</v>
      </c>
    </row>
    <row r="386" spans="1:17" x14ac:dyDescent="0.3">
      <c r="A386" s="15">
        <v>44008</v>
      </c>
      <c r="B386" s="1">
        <v>0.08</v>
      </c>
      <c r="C386" s="1">
        <v>0</v>
      </c>
      <c r="D386" s="57">
        <f t="shared" si="15"/>
        <v>-0.17185025692665928</v>
      </c>
      <c r="E386" s="1">
        <f t="shared" si="14"/>
        <v>2020</v>
      </c>
      <c r="H386" s="1">
        <v>1</v>
      </c>
      <c r="I386" s="1">
        <v>1</v>
      </c>
      <c r="J386" s="1">
        <v>1</v>
      </c>
      <c r="K386" s="1">
        <v>1</v>
      </c>
      <c r="L386" s="1">
        <v>1</v>
      </c>
      <c r="M386" s="1">
        <v>1</v>
      </c>
      <c r="O386" s="1">
        <v>1</v>
      </c>
      <c r="P386" s="1">
        <v>1</v>
      </c>
      <c r="Q386" s="1">
        <v>1</v>
      </c>
    </row>
    <row r="387" spans="1:17" x14ac:dyDescent="0.3">
      <c r="A387" s="15">
        <v>44007</v>
      </c>
      <c r="B387" s="1">
        <v>8.5000000000000006E-2</v>
      </c>
      <c r="C387" s="1">
        <v>0</v>
      </c>
      <c r="D387" s="57">
        <f t="shared" si="15"/>
        <v>6.062462181643484E-2</v>
      </c>
      <c r="E387" s="1">
        <f t="shared" si="14"/>
        <v>2020</v>
      </c>
      <c r="H387" s="1">
        <v>1</v>
      </c>
      <c r="I387" s="1">
        <v>1</v>
      </c>
      <c r="J387" s="1">
        <v>1</v>
      </c>
      <c r="K387" s="1">
        <v>1</v>
      </c>
      <c r="L387" s="1">
        <v>1</v>
      </c>
      <c r="M387" s="1">
        <v>1</v>
      </c>
      <c r="O387" s="1">
        <v>1</v>
      </c>
      <c r="P387" s="1">
        <v>1</v>
      </c>
      <c r="Q387" s="1">
        <v>1</v>
      </c>
    </row>
    <row r="388" spans="1:17" x14ac:dyDescent="0.3">
      <c r="A388" s="15">
        <v>44006</v>
      </c>
      <c r="B388" s="1">
        <v>0.1</v>
      </c>
      <c r="C388" s="1">
        <v>0</v>
      </c>
      <c r="D388" s="57">
        <f t="shared" si="15"/>
        <v>0.16251892949777494</v>
      </c>
      <c r="E388" s="1">
        <f t="shared" si="14"/>
        <v>2020</v>
      </c>
      <c r="H388" s="1">
        <v>1</v>
      </c>
      <c r="I388" s="1">
        <v>1</v>
      </c>
      <c r="J388" s="1">
        <v>1</v>
      </c>
      <c r="K388" s="1">
        <v>1</v>
      </c>
      <c r="L388" s="1">
        <v>1</v>
      </c>
      <c r="M388" s="1">
        <v>1</v>
      </c>
      <c r="O388" s="1">
        <v>1</v>
      </c>
      <c r="P388" s="1">
        <v>1</v>
      </c>
      <c r="Q388" s="1">
        <v>1</v>
      </c>
    </row>
    <row r="389" spans="1:17" x14ac:dyDescent="0.3">
      <c r="A389" s="15">
        <v>44005</v>
      </c>
      <c r="B389" s="1">
        <v>0.1</v>
      </c>
      <c r="C389" s="1">
        <v>0</v>
      </c>
      <c r="D389" s="57">
        <f t="shared" si="15"/>
        <v>0</v>
      </c>
      <c r="E389" s="1">
        <f t="shared" si="14"/>
        <v>2020</v>
      </c>
      <c r="H389" s="1">
        <v>1</v>
      </c>
      <c r="I389" s="1">
        <v>1</v>
      </c>
      <c r="J389" s="1">
        <v>1</v>
      </c>
      <c r="K389" s="1">
        <v>1</v>
      </c>
      <c r="L389" s="1">
        <v>1</v>
      </c>
      <c r="M389" s="1">
        <v>1</v>
      </c>
      <c r="O389" s="1">
        <v>1</v>
      </c>
      <c r="P389" s="1">
        <v>1</v>
      </c>
      <c r="Q389" s="1">
        <v>1</v>
      </c>
    </row>
    <row r="390" spans="1:17" x14ac:dyDescent="0.3">
      <c r="A390" s="15">
        <v>44004</v>
      </c>
      <c r="B390" s="1">
        <v>0.15</v>
      </c>
      <c r="C390" s="1">
        <v>0</v>
      </c>
      <c r="D390" s="57">
        <f t="shared" si="15"/>
        <v>0.40546510810816422</v>
      </c>
      <c r="E390" s="1">
        <f t="shared" si="14"/>
        <v>2020</v>
      </c>
      <c r="H390" s="1">
        <v>1</v>
      </c>
      <c r="I390" s="1">
        <v>1</v>
      </c>
      <c r="J390" s="1">
        <v>1</v>
      </c>
      <c r="K390" s="1">
        <v>1</v>
      </c>
      <c r="L390" s="1">
        <v>1</v>
      </c>
      <c r="M390" s="1">
        <v>1</v>
      </c>
      <c r="O390" s="1">
        <v>1</v>
      </c>
      <c r="P390" s="1">
        <v>1</v>
      </c>
      <c r="Q390" s="1">
        <v>1</v>
      </c>
    </row>
    <row r="391" spans="1:17" x14ac:dyDescent="0.3">
      <c r="A391" s="15">
        <v>44001</v>
      </c>
      <c r="B391" s="1">
        <v>0.1</v>
      </c>
      <c r="C391" s="1">
        <v>0</v>
      </c>
      <c r="D391" s="57">
        <f t="shared" si="15"/>
        <v>-0.40546510810816427</v>
      </c>
      <c r="E391" s="1">
        <f t="shared" si="14"/>
        <v>2020</v>
      </c>
      <c r="H391" s="1">
        <v>1</v>
      </c>
      <c r="I391" s="1">
        <v>1</v>
      </c>
      <c r="J391" s="1">
        <v>1</v>
      </c>
      <c r="K391" s="1">
        <v>1</v>
      </c>
      <c r="L391" s="1">
        <v>1</v>
      </c>
      <c r="M391" s="1">
        <v>1</v>
      </c>
      <c r="O391" s="1">
        <v>1</v>
      </c>
      <c r="P391" s="1">
        <v>1</v>
      </c>
      <c r="Q391" s="1">
        <v>1</v>
      </c>
    </row>
    <row r="392" spans="1:17" x14ac:dyDescent="0.3">
      <c r="A392" s="15">
        <v>44000</v>
      </c>
      <c r="B392" s="1">
        <v>0.15</v>
      </c>
      <c r="C392" s="1">
        <v>0</v>
      </c>
      <c r="D392" s="57">
        <f t="shared" si="15"/>
        <v>0.40546510810816422</v>
      </c>
      <c r="E392" s="1">
        <f t="shared" si="14"/>
        <v>2020</v>
      </c>
      <c r="H392" s="1">
        <v>1</v>
      </c>
      <c r="I392" s="1">
        <v>1</v>
      </c>
      <c r="J392" s="1">
        <v>1</v>
      </c>
      <c r="K392" s="1">
        <v>1</v>
      </c>
      <c r="L392" s="1">
        <v>1</v>
      </c>
      <c r="M392" s="1">
        <v>1</v>
      </c>
      <c r="O392" s="1">
        <v>1</v>
      </c>
      <c r="P392" s="1">
        <v>1</v>
      </c>
      <c r="Q392" s="1">
        <v>1</v>
      </c>
    </row>
    <row r="393" spans="1:17" x14ac:dyDescent="0.3">
      <c r="A393" s="15">
        <v>43999</v>
      </c>
      <c r="B393" s="1">
        <v>0.15</v>
      </c>
      <c r="C393" s="1">
        <v>0</v>
      </c>
      <c r="D393" s="57">
        <f t="shared" si="15"/>
        <v>0</v>
      </c>
      <c r="E393" s="1">
        <f t="shared" ref="E393:E456" si="16">YEAR(A393)</f>
        <v>2020</v>
      </c>
      <c r="H393" s="1">
        <v>1</v>
      </c>
      <c r="I393" s="1">
        <v>1</v>
      </c>
      <c r="J393" s="1">
        <v>1</v>
      </c>
      <c r="K393" s="1">
        <v>1</v>
      </c>
      <c r="L393" s="1">
        <v>1</v>
      </c>
      <c r="M393" s="1">
        <v>1</v>
      </c>
      <c r="O393" s="1">
        <v>1</v>
      </c>
      <c r="P393" s="1">
        <v>1</v>
      </c>
      <c r="Q393" s="1">
        <v>1</v>
      </c>
    </row>
    <row r="394" spans="1:17" x14ac:dyDescent="0.3">
      <c r="A394" s="15">
        <v>43998</v>
      </c>
      <c r="B394" s="1">
        <v>0.15</v>
      </c>
      <c r="C394" s="1">
        <v>0</v>
      </c>
      <c r="D394" s="57">
        <f t="shared" si="15"/>
        <v>0</v>
      </c>
      <c r="E394" s="1">
        <f t="shared" si="16"/>
        <v>2020</v>
      </c>
      <c r="H394" s="1">
        <v>1</v>
      </c>
      <c r="I394" s="1">
        <v>1</v>
      </c>
      <c r="J394" s="1">
        <v>1</v>
      </c>
      <c r="K394" s="1">
        <v>1</v>
      </c>
      <c r="L394" s="1">
        <v>1</v>
      </c>
      <c r="M394" s="1">
        <v>1</v>
      </c>
      <c r="O394" s="1">
        <v>1</v>
      </c>
      <c r="P394" s="1">
        <v>1</v>
      </c>
      <c r="Q394" s="1">
        <v>1</v>
      </c>
    </row>
    <row r="395" spans="1:17" x14ac:dyDescent="0.3">
      <c r="A395" s="15">
        <v>43997</v>
      </c>
      <c r="B395" s="1">
        <v>0.15</v>
      </c>
      <c r="C395" s="1">
        <v>0</v>
      </c>
      <c r="D395" s="57">
        <f t="shared" ref="D395:D458" si="17">LN((C395+B395)/(B394))</f>
        <v>0</v>
      </c>
      <c r="E395" s="1">
        <f t="shared" si="16"/>
        <v>2020</v>
      </c>
      <c r="H395" s="1">
        <v>1</v>
      </c>
      <c r="I395" s="1">
        <v>1</v>
      </c>
      <c r="J395" s="1">
        <v>1</v>
      </c>
      <c r="K395" s="1">
        <v>1</v>
      </c>
      <c r="L395" s="1">
        <v>1</v>
      </c>
      <c r="M395" s="1">
        <v>1</v>
      </c>
      <c r="O395" s="1">
        <v>1</v>
      </c>
      <c r="P395" s="1">
        <v>1</v>
      </c>
      <c r="Q395" s="1">
        <v>1</v>
      </c>
    </row>
    <row r="396" spans="1:17" x14ac:dyDescent="0.3">
      <c r="A396" s="15">
        <v>43994</v>
      </c>
      <c r="B396" s="1">
        <v>0.15</v>
      </c>
      <c r="C396" s="1">
        <v>0</v>
      </c>
      <c r="D396" s="57">
        <f t="shared" si="17"/>
        <v>0</v>
      </c>
      <c r="E396" s="1">
        <f t="shared" si="16"/>
        <v>2020</v>
      </c>
      <c r="H396" s="1">
        <v>1</v>
      </c>
      <c r="I396" s="1">
        <v>1</v>
      </c>
      <c r="J396" s="1">
        <v>1</v>
      </c>
      <c r="K396" s="1">
        <v>1</v>
      </c>
      <c r="L396" s="1">
        <v>1</v>
      </c>
      <c r="M396" s="1">
        <v>1</v>
      </c>
      <c r="O396" s="1">
        <v>1</v>
      </c>
      <c r="P396" s="1">
        <v>1</v>
      </c>
      <c r="Q396" s="1">
        <v>1</v>
      </c>
    </row>
    <row r="397" spans="1:17" x14ac:dyDescent="0.3">
      <c r="A397" s="15">
        <v>43993</v>
      </c>
      <c r="B397" s="1">
        <v>0.1</v>
      </c>
      <c r="C397" s="1">
        <v>0</v>
      </c>
      <c r="D397" s="57">
        <f t="shared" si="17"/>
        <v>-0.40546510810816427</v>
      </c>
      <c r="E397" s="1">
        <f t="shared" si="16"/>
        <v>2020</v>
      </c>
      <c r="H397" s="1">
        <v>1</v>
      </c>
      <c r="I397" s="1">
        <v>1</v>
      </c>
      <c r="J397" s="1">
        <v>1</v>
      </c>
      <c r="K397" s="1">
        <v>1</v>
      </c>
      <c r="L397" s="1">
        <v>1</v>
      </c>
      <c r="M397" s="1">
        <v>1</v>
      </c>
      <c r="O397" s="1">
        <v>1</v>
      </c>
      <c r="P397" s="1">
        <v>1</v>
      </c>
      <c r="Q397" s="1">
        <v>1</v>
      </c>
    </row>
    <row r="398" spans="1:17" x14ac:dyDescent="0.3">
      <c r="A398" s="15">
        <v>43992</v>
      </c>
      <c r="B398" s="1">
        <v>0.1</v>
      </c>
      <c r="C398" s="1">
        <v>0</v>
      </c>
      <c r="D398" s="57">
        <f t="shared" si="17"/>
        <v>0</v>
      </c>
      <c r="E398" s="1">
        <f t="shared" si="16"/>
        <v>2020</v>
      </c>
      <c r="H398" s="1">
        <v>1</v>
      </c>
      <c r="I398" s="1">
        <v>1</v>
      </c>
      <c r="J398" s="1">
        <v>1</v>
      </c>
      <c r="K398" s="1">
        <v>1</v>
      </c>
      <c r="L398" s="1">
        <v>1</v>
      </c>
      <c r="M398" s="1">
        <v>1</v>
      </c>
      <c r="O398" s="1">
        <v>1</v>
      </c>
      <c r="P398" s="1">
        <v>1</v>
      </c>
      <c r="Q398" s="1">
        <v>1</v>
      </c>
    </row>
    <row r="399" spans="1:17" x14ac:dyDescent="0.3">
      <c r="A399" s="15">
        <v>43991</v>
      </c>
      <c r="B399" s="1">
        <v>0.1</v>
      </c>
      <c r="C399" s="1">
        <v>0</v>
      </c>
      <c r="D399" s="57">
        <f t="shared" si="17"/>
        <v>0</v>
      </c>
      <c r="E399" s="1">
        <f t="shared" si="16"/>
        <v>2020</v>
      </c>
      <c r="H399" s="1">
        <v>1</v>
      </c>
      <c r="I399" s="1">
        <v>1</v>
      </c>
      <c r="J399" s="1">
        <v>1</v>
      </c>
      <c r="K399" s="1">
        <v>1</v>
      </c>
      <c r="L399" s="1">
        <v>1</v>
      </c>
      <c r="M399" s="1">
        <v>1</v>
      </c>
      <c r="O399" s="1">
        <v>1</v>
      </c>
      <c r="P399" s="1">
        <v>1</v>
      </c>
      <c r="Q399" s="1">
        <v>1</v>
      </c>
    </row>
    <row r="400" spans="1:17" x14ac:dyDescent="0.3">
      <c r="A400" s="15">
        <v>43990</v>
      </c>
      <c r="B400" s="1">
        <v>0.1</v>
      </c>
      <c r="C400" s="1">
        <v>0</v>
      </c>
      <c r="D400" s="57">
        <f t="shared" si="17"/>
        <v>0</v>
      </c>
      <c r="E400" s="1">
        <f t="shared" si="16"/>
        <v>2020</v>
      </c>
      <c r="H400" s="1">
        <v>1</v>
      </c>
      <c r="I400" s="1">
        <v>1</v>
      </c>
      <c r="J400" s="1">
        <v>1</v>
      </c>
      <c r="K400" s="1">
        <v>1</v>
      </c>
      <c r="L400" s="1">
        <v>1</v>
      </c>
      <c r="M400" s="1">
        <v>1</v>
      </c>
      <c r="O400" s="1">
        <v>1</v>
      </c>
      <c r="P400" s="1">
        <v>1</v>
      </c>
      <c r="Q400" s="1">
        <v>1</v>
      </c>
    </row>
    <row r="401" spans="1:17" x14ac:dyDescent="0.3">
      <c r="A401" s="15">
        <v>43987</v>
      </c>
      <c r="B401" s="1">
        <v>0.1</v>
      </c>
      <c r="C401" s="1">
        <v>0</v>
      </c>
      <c r="D401" s="57">
        <f t="shared" si="17"/>
        <v>0</v>
      </c>
      <c r="E401" s="1">
        <f t="shared" si="16"/>
        <v>2020</v>
      </c>
      <c r="H401" s="1">
        <v>1</v>
      </c>
      <c r="I401" s="1">
        <v>1</v>
      </c>
      <c r="J401" s="1">
        <v>1</v>
      </c>
      <c r="K401" s="1">
        <v>1</v>
      </c>
      <c r="L401" s="1">
        <v>1</v>
      </c>
      <c r="M401" s="1">
        <v>1</v>
      </c>
      <c r="O401" s="1">
        <v>1</v>
      </c>
      <c r="P401" s="1">
        <v>1</v>
      </c>
      <c r="Q401" s="1">
        <v>1</v>
      </c>
    </row>
    <row r="402" spans="1:17" x14ac:dyDescent="0.3">
      <c r="A402" s="15">
        <v>43986</v>
      </c>
      <c r="B402" s="1">
        <v>0.1</v>
      </c>
      <c r="C402" s="1">
        <v>0</v>
      </c>
      <c r="D402" s="57">
        <f t="shared" si="17"/>
        <v>0</v>
      </c>
      <c r="E402" s="1">
        <f t="shared" si="16"/>
        <v>2020</v>
      </c>
      <c r="H402" s="1">
        <v>1</v>
      </c>
      <c r="I402" s="1">
        <v>1</v>
      </c>
      <c r="J402" s="1">
        <v>1</v>
      </c>
      <c r="K402" s="1">
        <v>1</v>
      </c>
      <c r="L402" s="1">
        <v>1</v>
      </c>
      <c r="M402" s="1">
        <v>1</v>
      </c>
      <c r="O402" s="1">
        <v>1</v>
      </c>
      <c r="P402" s="1">
        <v>1</v>
      </c>
      <c r="Q402" s="1">
        <v>1</v>
      </c>
    </row>
    <row r="403" spans="1:17" x14ac:dyDescent="0.3">
      <c r="A403" s="15">
        <v>43985</v>
      </c>
      <c r="B403" s="1">
        <v>0.1</v>
      </c>
      <c r="C403" s="1">
        <v>0</v>
      </c>
      <c r="D403" s="57">
        <f t="shared" si="17"/>
        <v>0</v>
      </c>
      <c r="E403" s="1">
        <f t="shared" si="16"/>
        <v>2020</v>
      </c>
      <c r="H403" s="1">
        <v>1</v>
      </c>
      <c r="I403" s="1">
        <v>1</v>
      </c>
      <c r="J403" s="1">
        <v>1</v>
      </c>
      <c r="K403" s="1">
        <v>1</v>
      </c>
      <c r="L403" s="1">
        <v>1</v>
      </c>
      <c r="M403" s="1">
        <v>1</v>
      </c>
      <c r="O403" s="1">
        <v>1</v>
      </c>
      <c r="P403" s="1">
        <v>1</v>
      </c>
      <c r="Q403" s="1">
        <v>1</v>
      </c>
    </row>
    <row r="404" spans="1:17" x14ac:dyDescent="0.3">
      <c r="A404" s="15">
        <v>43984</v>
      </c>
      <c r="B404" s="1">
        <v>0.15</v>
      </c>
      <c r="C404" s="1">
        <v>0</v>
      </c>
      <c r="D404" s="57">
        <f t="shared" si="17"/>
        <v>0.40546510810816422</v>
      </c>
      <c r="E404" s="1">
        <f t="shared" si="16"/>
        <v>2020</v>
      </c>
      <c r="H404" s="1">
        <v>1</v>
      </c>
      <c r="I404" s="1">
        <v>1</v>
      </c>
      <c r="J404" s="1">
        <v>1</v>
      </c>
      <c r="K404" s="1">
        <v>1</v>
      </c>
      <c r="L404" s="1">
        <v>1</v>
      </c>
      <c r="M404" s="1">
        <v>1</v>
      </c>
      <c r="O404" s="1">
        <v>1</v>
      </c>
      <c r="P404" s="1">
        <v>1</v>
      </c>
      <c r="Q404" s="1">
        <v>1</v>
      </c>
    </row>
    <row r="405" spans="1:17" x14ac:dyDescent="0.3">
      <c r="A405" s="15">
        <v>43983</v>
      </c>
      <c r="B405" s="1">
        <v>0.15</v>
      </c>
      <c r="C405" s="1">
        <v>0</v>
      </c>
      <c r="D405" s="57">
        <f t="shared" si="17"/>
        <v>0</v>
      </c>
      <c r="E405" s="1">
        <f t="shared" si="16"/>
        <v>2020</v>
      </c>
      <c r="H405" s="1">
        <v>1</v>
      </c>
      <c r="I405" s="1">
        <v>1</v>
      </c>
      <c r="J405" s="1">
        <v>1</v>
      </c>
      <c r="K405" s="1">
        <v>1</v>
      </c>
      <c r="L405" s="1">
        <v>1</v>
      </c>
      <c r="M405" s="1">
        <v>1</v>
      </c>
      <c r="O405" s="1">
        <v>1</v>
      </c>
      <c r="P405" s="1">
        <v>1</v>
      </c>
      <c r="Q405" s="1">
        <v>1</v>
      </c>
    </row>
    <row r="406" spans="1:17" x14ac:dyDescent="0.3">
      <c r="A406" s="15">
        <v>43980</v>
      </c>
      <c r="B406" s="1">
        <v>0.15</v>
      </c>
      <c r="C406" s="1">
        <v>0</v>
      </c>
      <c r="D406" s="57">
        <f t="shared" si="17"/>
        <v>0</v>
      </c>
      <c r="E406" s="1">
        <f t="shared" si="16"/>
        <v>2020</v>
      </c>
      <c r="H406" s="1">
        <v>1</v>
      </c>
      <c r="I406" s="1">
        <v>1</v>
      </c>
      <c r="J406" s="1">
        <v>1</v>
      </c>
      <c r="K406" s="1">
        <v>1</v>
      </c>
      <c r="L406" s="1">
        <v>1</v>
      </c>
      <c r="M406" s="1">
        <v>1</v>
      </c>
      <c r="O406" s="1">
        <v>1</v>
      </c>
      <c r="P406" s="1">
        <v>1</v>
      </c>
      <c r="Q406" s="1">
        <v>1</v>
      </c>
    </row>
    <row r="407" spans="1:17" x14ac:dyDescent="0.3">
      <c r="A407" s="15">
        <v>43979</v>
      </c>
      <c r="B407" s="1">
        <v>0.15</v>
      </c>
      <c r="C407" s="1">
        <v>0</v>
      </c>
      <c r="D407" s="57">
        <f t="shared" si="17"/>
        <v>0</v>
      </c>
      <c r="E407" s="1">
        <f t="shared" si="16"/>
        <v>2020</v>
      </c>
      <c r="H407" s="1">
        <v>1</v>
      </c>
      <c r="I407" s="1">
        <v>1</v>
      </c>
      <c r="J407" s="1">
        <v>1</v>
      </c>
      <c r="K407" s="1">
        <v>1</v>
      </c>
      <c r="L407" s="1">
        <v>1</v>
      </c>
      <c r="M407" s="1">
        <v>1</v>
      </c>
      <c r="O407" s="1">
        <v>1</v>
      </c>
      <c r="P407" s="1">
        <v>1</v>
      </c>
      <c r="Q407" s="1">
        <v>1</v>
      </c>
    </row>
    <row r="408" spans="1:17" x14ac:dyDescent="0.3">
      <c r="A408" s="15">
        <v>43978</v>
      </c>
      <c r="B408" s="1">
        <v>0.15</v>
      </c>
      <c r="C408" s="1">
        <v>0</v>
      </c>
      <c r="D408" s="57">
        <f t="shared" si="17"/>
        <v>0</v>
      </c>
      <c r="E408" s="1">
        <f t="shared" si="16"/>
        <v>2020</v>
      </c>
      <c r="H408" s="1">
        <v>1</v>
      </c>
      <c r="I408" s="1">
        <v>1</v>
      </c>
      <c r="J408" s="1">
        <v>1</v>
      </c>
      <c r="K408" s="1">
        <v>1</v>
      </c>
      <c r="L408" s="1">
        <v>1</v>
      </c>
      <c r="M408" s="1">
        <v>1</v>
      </c>
      <c r="O408" s="1">
        <v>1</v>
      </c>
      <c r="P408" s="1">
        <v>1</v>
      </c>
      <c r="Q408" s="1">
        <v>1</v>
      </c>
    </row>
    <row r="409" spans="1:17" x14ac:dyDescent="0.3">
      <c r="A409" s="15">
        <v>43977</v>
      </c>
      <c r="B409" s="1">
        <v>0.15</v>
      </c>
      <c r="C409" s="1">
        <v>0</v>
      </c>
      <c r="D409" s="57">
        <f t="shared" si="17"/>
        <v>0</v>
      </c>
      <c r="E409" s="1">
        <f t="shared" si="16"/>
        <v>2020</v>
      </c>
      <c r="H409" s="1">
        <v>1</v>
      </c>
      <c r="I409" s="1">
        <v>1</v>
      </c>
      <c r="J409" s="1">
        <v>1</v>
      </c>
      <c r="K409" s="1">
        <v>1</v>
      </c>
      <c r="L409" s="1">
        <v>1</v>
      </c>
      <c r="M409" s="1">
        <v>1</v>
      </c>
      <c r="O409" s="1">
        <v>1</v>
      </c>
      <c r="P409" s="1">
        <v>1</v>
      </c>
      <c r="Q409" s="1">
        <v>1</v>
      </c>
    </row>
    <row r="410" spans="1:17" x14ac:dyDescent="0.3">
      <c r="A410" s="15">
        <v>43976</v>
      </c>
      <c r="B410" s="1">
        <v>0.15</v>
      </c>
      <c r="C410" s="1">
        <v>0</v>
      </c>
      <c r="D410" s="57">
        <f t="shared" si="17"/>
        <v>0</v>
      </c>
      <c r="E410" s="1">
        <f t="shared" si="16"/>
        <v>2020</v>
      </c>
      <c r="H410" s="1">
        <v>1</v>
      </c>
      <c r="I410" s="1">
        <v>1</v>
      </c>
      <c r="J410" s="1">
        <v>1</v>
      </c>
      <c r="K410" s="1">
        <v>1</v>
      </c>
      <c r="L410" s="1">
        <v>1</v>
      </c>
      <c r="M410" s="1">
        <v>1</v>
      </c>
      <c r="O410" s="1">
        <v>1</v>
      </c>
      <c r="P410" s="1">
        <v>1</v>
      </c>
      <c r="Q410" s="1">
        <v>1</v>
      </c>
    </row>
    <row r="411" spans="1:17" x14ac:dyDescent="0.3">
      <c r="A411" s="15">
        <v>43973</v>
      </c>
      <c r="B411" s="1">
        <v>0.15</v>
      </c>
      <c r="C411" s="1">
        <v>0</v>
      </c>
      <c r="D411" s="57">
        <f t="shared" si="17"/>
        <v>0</v>
      </c>
      <c r="E411" s="1">
        <f t="shared" si="16"/>
        <v>2020</v>
      </c>
      <c r="H411" s="1">
        <v>1</v>
      </c>
      <c r="I411" s="1">
        <v>1</v>
      </c>
      <c r="J411" s="1">
        <v>1</v>
      </c>
      <c r="K411" s="1">
        <v>1</v>
      </c>
      <c r="L411" s="1">
        <v>1</v>
      </c>
      <c r="M411" s="1">
        <v>1</v>
      </c>
      <c r="O411" s="1">
        <v>1</v>
      </c>
      <c r="P411" s="1">
        <v>1</v>
      </c>
      <c r="Q411" s="1">
        <v>1</v>
      </c>
    </row>
    <row r="412" spans="1:17" x14ac:dyDescent="0.3">
      <c r="A412" s="15">
        <v>43972</v>
      </c>
      <c r="B412" s="1">
        <v>0.15</v>
      </c>
      <c r="C412" s="1">
        <v>0</v>
      </c>
      <c r="D412" s="57">
        <f t="shared" si="17"/>
        <v>0</v>
      </c>
      <c r="E412" s="1">
        <f t="shared" si="16"/>
        <v>2020</v>
      </c>
      <c r="H412" s="1">
        <v>1</v>
      </c>
      <c r="I412" s="1">
        <v>1</v>
      </c>
      <c r="J412" s="1">
        <v>1</v>
      </c>
      <c r="K412" s="1">
        <v>1</v>
      </c>
      <c r="L412" s="1">
        <v>1</v>
      </c>
      <c r="M412" s="1">
        <v>1</v>
      </c>
      <c r="O412" s="1">
        <v>1</v>
      </c>
      <c r="P412" s="1">
        <v>1</v>
      </c>
      <c r="Q412" s="1">
        <v>1</v>
      </c>
    </row>
    <row r="413" spans="1:17" x14ac:dyDescent="0.3">
      <c r="A413" s="15">
        <v>43971</v>
      </c>
      <c r="B413" s="1">
        <v>0.15</v>
      </c>
      <c r="C413" s="1">
        <v>0</v>
      </c>
      <c r="D413" s="57">
        <f t="shared" si="17"/>
        <v>0</v>
      </c>
      <c r="E413" s="1">
        <f t="shared" si="16"/>
        <v>2020</v>
      </c>
      <c r="H413" s="1">
        <v>1</v>
      </c>
      <c r="I413" s="1">
        <v>1</v>
      </c>
      <c r="J413" s="1">
        <v>1</v>
      </c>
      <c r="K413" s="1">
        <v>1</v>
      </c>
      <c r="L413" s="1">
        <v>1</v>
      </c>
      <c r="M413" s="1">
        <v>1</v>
      </c>
      <c r="O413" s="1">
        <v>1</v>
      </c>
      <c r="P413" s="1">
        <v>1</v>
      </c>
      <c r="Q413" s="1">
        <v>1</v>
      </c>
    </row>
    <row r="414" spans="1:17" x14ac:dyDescent="0.3">
      <c r="A414" s="15">
        <v>43970</v>
      </c>
      <c r="B414" s="1">
        <v>0.15</v>
      </c>
      <c r="C414" s="1">
        <v>0</v>
      </c>
      <c r="D414" s="57">
        <f t="shared" si="17"/>
        <v>0</v>
      </c>
      <c r="E414" s="1">
        <f t="shared" si="16"/>
        <v>2020</v>
      </c>
      <c r="H414" s="1">
        <v>1</v>
      </c>
      <c r="I414" s="1">
        <v>1</v>
      </c>
      <c r="J414" s="1">
        <v>1</v>
      </c>
      <c r="K414" s="1">
        <v>1</v>
      </c>
      <c r="L414" s="1">
        <v>1</v>
      </c>
      <c r="M414" s="1">
        <v>1</v>
      </c>
      <c r="O414" s="1">
        <v>1</v>
      </c>
      <c r="P414" s="1">
        <v>1</v>
      </c>
      <c r="Q414" s="1">
        <v>1</v>
      </c>
    </row>
    <row r="415" spans="1:17" x14ac:dyDescent="0.3">
      <c r="A415" s="15">
        <v>43966</v>
      </c>
      <c r="B415" s="1">
        <v>0.15</v>
      </c>
      <c r="C415" s="1">
        <v>0</v>
      </c>
      <c r="D415" s="57">
        <f t="shared" si="17"/>
        <v>0</v>
      </c>
      <c r="E415" s="1">
        <f t="shared" si="16"/>
        <v>2020</v>
      </c>
      <c r="H415" s="1">
        <v>1</v>
      </c>
      <c r="I415" s="1">
        <v>1</v>
      </c>
      <c r="J415" s="1">
        <v>1</v>
      </c>
      <c r="K415" s="1">
        <v>1</v>
      </c>
      <c r="L415" s="1">
        <v>1</v>
      </c>
      <c r="M415" s="1">
        <v>1</v>
      </c>
      <c r="O415" s="1">
        <v>1</v>
      </c>
      <c r="P415" s="1">
        <v>1</v>
      </c>
      <c r="Q415" s="1">
        <v>1</v>
      </c>
    </row>
    <row r="416" spans="1:17" x14ac:dyDescent="0.3">
      <c r="A416" s="15">
        <v>43965</v>
      </c>
      <c r="B416" s="1">
        <v>0.2</v>
      </c>
      <c r="C416" s="1">
        <v>0</v>
      </c>
      <c r="D416" s="57">
        <f t="shared" si="17"/>
        <v>0.28768207245178101</v>
      </c>
      <c r="E416" s="1">
        <f t="shared" si="16"/>
        <v>2020</v>
      </c>
      <c r="H416" s="1">
        <v>1</v>
      </c>
      <c r="I416" s="1">
        <v>1</v>
      </c>
      <c r="J416" s="1">
        <v>1</v>
      </c>
      <c r="K416" s="1">
        <v>1</v>
      </c>
      <c r="L416" s="1">
        <v>1</v>
      </c>
      <c r="M416" s="1">
        <v>1</v>
      </c>
      <c r="O416" s="1">
        <v>1</v>
      </c>
      <c r="P416" s="1">
        <v>1</v>
      </c>
      <c r="Q416" s="1">
        <v>1</v>
      </c>
    </row>
    <row r="417" spans="1:17" x14ac:dyDescent="0.3">
      <c r="A417" s="15">
        <v>43964</v>
      </c>
      <c r="B417" s="1">
        <v>0.2</v>
      </c>
      <c r="C417" s="1">
        <v>0</v>
      </c>
      <c r="D417" s="57">
        <f t="shared" si="17"/>
        <v>0</v>
      </c>
      <c r="E417" s="1">
        <f t="shared" si="16"/>
        <v>2020</v>
      </c>
      <c r="H417" s="1">
        <v>1</v>
      </c>
      <c r="I417" s="1">
        <v>1</v>
      </c>
      <c r="J417" s="1">
        <v>1</v>
      </c>
      <c r="K417" s="1">
        <v>1</v>
      </c>
      <c r="L417" s="1">
        <v>1</v>
      </c>
      <c r="M417" s="1">
        <v>1</v>
      </c>
      <c r="O417" s="1">
        <v>1</v>
      </c>
      <c r="P417" s="1">
        <v>1</v>
      </c>
      <c r="Q417" s="1">
        <v>1</v>
      </c>
    </row>
    <row r="418" spans="1:17" x14ac:dyDescent="0.3">
      <c r="A418" s="15">
        <v>43963</v>
      </c>
      <c r="B418" s="1">
        <v>0.15</v>
      </c>
      <c r="C418" s="1">
        <v>0</v>
      </c>
      <c r="D418" s="57">
        <f t="shared" si="17"/>
        <v>-0.28768207245178107</v>
      </c>
      <c r="E418" s="1">
        <f t="shared" si="16"/>
        <v>2020</v>
      </c>
      <c r="H418" s="1">
        <v>1</v>
      </c>
      <c r="I418" s="1">
        <v>1</v>
      </c>
      <c r="J418" s="1">
        <v>1</v>
      </c>
      <c r="K418" s="1">
        <v>1</v>
      </c>
      <c r="L418" s="1">
        <v>1</v>
      </c>
      <c r="M418" s="1">
        <v>1</v>
      </c>
      <c r="O418" s="1">
        <v>1</v>
      </c>
      <c r="P418" s="1">
        <v>1</v>
      </c>
      <c r="Q418" s="1">
        <v>1</v>
      </c>
    </row>
    <row r="419" spans="1:17" x14ac:dyDescent="0.3">
      <c r="A419" s="15">
        <v>43962</v>
      </c>
      <c r="B419" s="1">
        <v>0.15</v>
      </c>
      <c r="C419" s="1">
        <v>0</v>
      </c>
      <c r="D419" s="57">
        <f t="shared" si="17"/>
        <v>0</v>
      </c>
      <c r="E419" s="1">
        <f t="shared" si="16"/>
        <v>2020</v>
      </c>
      <c r="H419" s="1">
        <v>1</v>
      </c>
      <c r="I419" s="1">
        <v>1</v>
      </c>
      <c r="J419" s="1">
        <v>1</v>
      </c>
      <c r="K419" s="1">
        <v>1</v>
      </c>
      <c r="L419" s="1">
        <v>1</v>
      </c>
      <c r="M419" s="1">
        <v>1</v>
      </c>
      <c r="O419" s="1">
        <v>1</v>
      </c>
      <c r="P419" s="1">
        <v>1</v>
      </c>
      <c r="Q419" s="1">
        <v>1</v>
      </c>
    </row>
    <row r="420" spans="1:17" x14ac:dyDescent="0.3">
      <c r="A420" s="15">
        <v>43959</v>
      </c>
      <c r="B420" s="1">
        <v>0.2</v>
      </c>
      <c r="C420" s="1">
        <v>0</v>
      </c>
      <c r="D420" s="57">
        <f t="shared" si="17"/>
        <v>0.28768207245178101</v>
      </c>
      <c r="E420" s="1">
        <f t="shared" si="16"/>
        <v>2020</v>
      </c>
      <c r="H420" s="1">
        <v>1</v>
      </c>
      <c r="I420" s="1">
        <v>1</v>
      </c>
      <c r="J420" s="1">
        <v>1</v>
      </c>
      <c r="K420" s="1">
        <v>1</v>
      </c>
      <c r="L420" s="1">
        <v>1</v>
      </c>
      <c r="M420" s="1">
        <v>1</v>
      </c>
      <c r="O420" s="1">
        <v>1</v>
      </c>
      <c r="P420" s="1">
        <v>1</v>
      </c>
      <c r="Q420" s="1">
        <v>1</v>
      </c>
    </row>
    <row r="421" spans="1:17" x14ac:dyDescent="0.3">
      <c r="A421" s="15">
        <v>43958</v>
      </c>
      <c r="B421" s="1">
        <v>0.15</v>
      </c>
      <c r="C421" s="1">
        <v>0</v>
      </c>
      <c r="D421" s="57">
        <f t="shared" si="17"/>
        <v>-0.28768207245178107</v>
      </c>
      <c r="E421" s="1">
        <f t="shared" si="16"/>
        <v>2020</v>
      </c>
      <c r="H421" s="1">
        <v>1</v>
      </c>
      <c r="I421" s="1">
        <v>1</v>
      </c>
      <c r="J421" s="1">
        <v>1</v>
      </c>
      <c r="K421" s="1">
        <v>1</v>
      </c>
      <c r="L421" s="1">
        <v>1</v>
      </c>
      <c r="M421" s="1">
        <v>1</v>
      </c>
      <c r="O421" s="1">
        <v>1</v>
      </c>
      <c r="P421" s="1">
        <v>1</v>
      </c>
      <c r="Q421" s="1">
        <v>1</v>
      </c>
    </row>
    <row r="422" spans="1:17" x14ac:dyDescent="0.3">
      <c r="A422" s="15">
        <v>43957</v>
      </c>
      <c r="B422" s="1">
        <v>0.15</v>
      </c>
      <c r="C422" s="1">
        <v>0</v>
      </c>
      <c r="D422" s="57">
        <f t="shared" si="17"/>
        <v>0</v>
      </c>
      <c r="E422" s="1">
        <f t="shared" si="16"/>
        <v>2020</v>
      </c>
      <c r="H422" s="1">
        <v>1</v>
      </c>
      <c r="I422" s="1">
        <v>1</v>
      </c>
      <c r="J422" s="1">
        <v>1</v>
      </c>
      <c r="K422" s="1">
        <v>1</v>
      </c>
      <c r="L422" s="1">
        <v>1</v>
      </c>
      <c r="M422" s="1">
        <v>1</v>
      </c>
      <c r="O422" s="1">
        <v>1</v>
      </c>
      <c r="P422" s="1">
        <v>1</v>
      </c>
      <c r="Q422" s="1">
        <v>1</v>
      </c>
    </row>
    <row r="423" spans="1:17" x14ac:dyDescent="0.3">
      <c r="A423" s="15">
        <v>43956</v>
      </c>
      <c r="B423" s="1">
        <v>0.15</v>
      </c>
      <c r="C423" s="1">
        <v>0</v>
      </c>
      <c r="D423" s="57">
        <f t="shared" si="17"/>
        <v>0</v>
      </c>
      <c r="E423" s="1">
        <f t="shared" si="16"/>
        <v>2020</v>
      </c>
      <c r="H423" s="1">
        <v>1</v>
      </c>
      <c r="I423" s="1">
        <v>1</v>
      </c>
      <c r="J423" s="1">
        <v>1</v>
      </c>
      <c r="K423" s="1">
        <v>1</v>
      </c>
      <c r="L423" s="1">
        <v>1</v>
      </c>
      <c r="M423" s="1">
        <v>1</v>
      </c>
      <c r="O423" s="1">
        <v>1</v>
      </c>
      <c r="P423" s="1">
        <v>1</v>
      </c>
      <c r="Q423" s="1">
        <v>1</v>
      </c>
    </row>
    <row r="424" spans="1:17" x14ac:dyDescent="0.3">
      <c r="A424" s="15">
        <v>43955</v>
      </c>
      <c r="B424" s="1">
        <v>0.2</v>
      </c>
      <c r="C424" s="1">
        <v>0</v>
      </c>
      <c r="D424" s="57">
        <f t="shared" si="17"/>
        <v>0.28768207245178101</v>
      </c>
      <c r="E424" s="1">
        <f t="shared" si="16"/>
        <v>2020</v>
      </c>
      <c r="H424" s="1">
        <v>1</v>
      </c>
      <c r="I424" s="1">
        <v>1</v>
      </c>
      <c r="J424" s="1">
        <v>1</v>
      </c>
      <c r="K424" s="1">
        <v>1</v>
      </c>
      <c r="L424" s="1">
        <v>1</v>
      </c>
      <c r="M424" s="1">
        <v>1</v>
      </c>
      <c r="O424" s="1">
        <v>1</v>
      </c>
      <c r="P424" s="1">
        <v>1</v>
      </c>
      <c r="Q424" s="1">
        <v>1</v>
      </c>
    </row>
    <row r="425" spans="1:17" x14ac:dyDescent="0.3">
      <c r="A425" s="15">
        <v>43952</v>
      </c>
      <c r="B425" s="1">
        <v>0.25</v>
      </c>
      <c r="C425" s="1">
        <v>0</v>
      </c>
      <c r="D425" s="57">
        <f t="shared" si="17"/>
        <v>0.22314355131420976</v>
      </c>
      <c r="E425" s="1">
        <f t="shared" si="16"/>
        <v>2020</v>
      </c>
      <c r="H425" s="1">
        <v>1</v>
      </c>
      <c r="I425" s="1">
        <v>1</v>
      </c>
      <c r="J425" s="1">
        <v>1</v>
      </c>
      <c r="K425" s="1">
        <v>1</v>
      </c>
      <c r="L425" s="1">
        <v>1</v>
      </c>
      <c r="M425" s="1">
        <v>1</v>
      </c>
      <c r="O425" s="1">
        <v>1</v>
      </c>
      <c r="P425" s="1">
        <v>1</v>
      </c>
      <c r="Q425" s="1">
        <v>1</v>
      </c>
    </row>
    <row r="426" spans="1:17" x14ac:dyDescent="0.3">
      <c r="A426" s="15">
        <v>43951</v>
      </c>
      <c r="B426" s="1">
        <v>0.2</v>
      </c>
      <c r="C426" s="1">
        <v>0</v>
      </c>
      <c r="D426" s="57">
        <f t="shared" si="17"/>
        <v>-0.22314355131420971</v>
      </c>
      <c r="E426" s="1">
        <f t="shared" si="16"/>
        <v>2020</v>
      </c>
      <c r="H426" s="1">
        <v>1</v>
      </c>
      <c r="I426" s="1">
        <v>1</v>
      </c>
      <c r="J426" s="1">
        <v>1</v>
      </c>
      <c r="K426" s="1">
        <v>1</v>
      </c>
      <c r="L426" s="1">
        <v>1</v>
      </c>
      <c r="M426" s="1">
        <v>1</v>
      </c>
      <c r="O426" s="1">
        <v>1</v>
      </c>
      <c r="P426" s="1">
        <v>1</v>
      </c>
      <c r="Q426" s="1">
        <v>1</v>
      </c>
    </row>
    <row r="427" spans="1:17" x14ac:dyDescent="0.3">
      <c r="A427" s="15">
        <v>43950</v>
      </c>
      <c r="B427" s="1">
        <v>0.2</v>
      </c>
      <c r="C427" s="1">
        <v>0</v>
      </c>
      <c r="D427" s="57">
        <f t="shared" si="17"/>
        <v>0</v>
      </c>
      <c r="E427" s="1">
        <f t="shared" si="16"/>
        <v>2020</v>
      </c>
      <c r="H427" s="1">
        <v>1</v>
      </c>
      <c r="I427" s="1">
        <v>1</v>
      </c>
      <c r="J427" s="1">
        <v>1</v>
      </c>
      <c r="K427" s="1">
        <v>1</v>
      </c>
      <c r="L427" s="1">
        <v>1</v>
      </c>
      <c r="M427" s="1">
        <v>1</v>
      </c>
      <c r="O427" s="1">
        <v>1</v>
      </c>
      <c r="P427" s="1">
        <v>1</v>
      </c>
      <c r="Q427" s="1">
        <v>1</v>
      </c>
    </row>
    <row r="428" spans="1:17" x14ac:dyDescent="0.3">
      <c r="A428" s="15">
        <v>43949</v>
      </c>
      <c r="B428" s="1">
        <v>0.25</v>
      </c>
      <c r="C428" s="1">
        <v>0</v>
      </c>
      <c r="D428" s="57">
        <f t="shared" si="17"/>
        <v>0.22314355131420976</v>
      </c>
      <c r="E428" s="1">
        <f t="shared" si="16"/>
        <v>2020</v>
      </c>
      <c r="H428" s="1">
        <v>1</v>
      </c>
      <c r="I428" s="1">
        <v>1</v>
      </c>
      <c r="J428" s="1">
        <v>1</v>
      </c>
      <c r="K428" s="1">
        <v>1</v>
      </c>
      <c r="L428" s="1">
        <v>1</v>
      </c>
      <c r="M428" s="1">
        <v>1</v>
      </c>
      <c r="O428" s="1">
        <v>1</v>
      </c>
      <c r="P428" s="1">
        <v>1</v>
      </c>
      <c r="Q428" s="1">
        <v>1</v>
      </c>
    </row>
    <row r="429" spans="1:17" x14ac:dyDescent="0.3">
      <c r="A429" s="15">
        <v>43948</v>
      </c>
      <c r="B429" s="1">
        <v>0.2</v>
      </c>
      <c r="C429" s="1">
        <v>0</v>
      </c>
      <c r="D429" s="57">
        <f t="shared" si="17"/>
        <v>-0.22314355131420971</v>
      </c>
      <c r="E429" s="1">
        <f t="shared" si="16"/>
        <v>2020</v>
      </c>
      <c r="H429" s="1">
        <v>1</v>
      </c>
      <c r="I429" s="1">
        <v>1</v>
      </c>
      <c r="J429" s="1">
        <v>1</v>
      </c>
      <c r="K429" s="1">
        <v>1</v>
      </c>
      <c r="L429" s="1">
        <v>1</v>
      </c>
      <c r="M429" s="1">
        <v>1</v>
      </c>
      <c r="O429" s="1">
        <v>1</v>
      </c>
      <c r="P429" s="1">
        <v>1</v>
      </c>
      <c r="Q429" s="1">
        <v>1</v>
      </c>
    </row>
    <row r="430" spans="1:17" x14ac:dyDescent="0.3">
      <c r="A430" s="15">
        <v>43945</v>
      </c>
      <c r="B430" s="1">
        <v>0.2</v>
      </c>
      <c r="C430" s="1">
        <v>0</v>
      </c>
      <c r="D430" s="57">
        <f t="shared" si="17"/>
        <v>0</v>
      </c>
      <c r="E430" s="1">
        <f t="shared" si="16"/>
        <v>2020</v>
      </c>
      <c r="H430" s="1">
        <v>1</v>
      </c>
      <c r="I430" s="1">
        <v>1</v>
      </c>
      <c r="J430" s="1">
        <v>1</v>
      </c>
      <c r="K430" s="1">
        <v>1</v>
      </c>
      <c r="L430" s="1">
        <v>1</v>
      </c>
      <c r="M430" s="1">
        <v>1</v>
      </c>
      <c r="O430" s="1">
        <v>1</v>
      </c>
      <c r="P430" s="1">
        <v>1</v>
      </c>
      <c r="Q430" s="1">
        <v>1</v>
      </c>
    </row>
    <row r="431" spans="1:17" x14ac:dyDescent="0.3">
      <c r="A431" s="15">
        <v>43944</v>
      </c>
      <c r="B431" s="1">
        <v>0.2</v>
      </c>
      <c r="C431" s="1">
        <v>0</v>
      </c>
      <c r="D431" s="57">
        <f t="shared" si="17"/>
        <v>0</v>
      </c>
      <c r="E431" s="1">
        <f t="shared" si="16"/>
        <v>2020</v>
      </c>
      <c r="H431" s="1">
        <v>1</v>
      </c>
      <c r="I431" s="1">
        <v>1</v>
      </c>
      <c r="J431" s="1">
        <v>1</v>
      </c>
      <c r="K431" s="1">
        <v>1</v>
      </c>
      <c r="L431" s="1">
        <v>1</v>
      </c>
      <c r="M431" s="1">
        <v>1</v>
      </c>
      <c r="O431" s="1">
        <v>1</v>
      </c>
      <c r="P431" s="1">
        <v>1</v>
      </c>
      <c r="Q431" s="1">
        <v>1</v>
      </c>
    </row>
    <row r="432" spans="1:17" x14ac:dyDescent="0.3">
      <c r="A432" s="15">
        <v>43943</v>
      </c>
      <c r="B432" s="1">
        <v>0.25</v>
      </c>
      <c r="C432" s="1">
        <v>0</v>
      </c>
      <c r="D432" s="57">
        <f t="shared" si="17"/>
        <v>0.22314355131420976</v>
      </c>
      <c r="E432" s="1">
        <f t="shared" si="16"/>
        <v>2020</v>
      </c>
      <c r="H432" s="1">
        <v>1</v>
      </c>
      <c r="I432" s="1">
        <v>1</v>
      </c>
      <c r="J432" s="1">
        <v>1</v>
      </c>
      <c r="K432" s="1">
        <v>1</v>
      </c>
      <c r="L432" s="1">
        <v>1</v>
      </c>
      <c r="M432" s="1">
        <v>1</v>
      </c>
      <c r="O432" s="1">
        <v>1</v>
      </c>
      <c r="P432" s="1">
        <v>1</v>
      </c>
      <c r="Q432" s="1">
        <v>1</v>
      </c>
    </row>
    <row r="433" spans="1:17" x14ac:dyDescent="0.3">
      <c r="A433" s="15">
        <v>43942</v>
      </c>
      <c r="B433" s="1">
        <v>0.3</v>
      </c>
      <c r="C433" s="1">
        <v>0</v>
      </c>
      <c r="D433" s="57">
        <f t="shared" si="17"/>
        <v>0.18232155679395459</v>
      </c>
      <c r="E433" s="1">
        <f t="shared" si="16"/>
        <v>2020</v>
      </c>
      <c r="H433" s="1">
        <v>1</v>
      </c>
      <c r="I433" s="1">
        <v>1</v>
      </c>
      <c r="J433" s="1">
        <v>1</v>
      </c>
      <c r="K433" s="1">
        <v>1</v>
      </c>
      <c r="L433" s="1">
        <v>1</v>
      </c>
      <c r="M433" s="1">
        <v>1</v>
      </c>
      <c r="O433" s="1">
        <v>1</v>
      </c>
      <c r="P433" s="1">
        <v>1</v>
      </c>
      <c r="Q433" s="1">
        <v>1</v>
      </c>
    </row>
    <row r="434" spans="1:17" x14ac:dyDescent="0.3">
      <c r="A434" s="15">
        <v>43941</v>
      </c>
      <c r="B434" s="1">
        <v>0.3</v>
      </c>
      <c r="C434" s="1">
        <v>0</v>
      </c>
      <c r="D434" s="57">
        <f t="shared" si="17"/>
        <v>0</v>
      </c>
      <c r="E434" s="1">
        <f t="shared" si="16"/>
        <v>2020</v>
      </c>
      <c r="H434" s="1">
        <v>1</v>
      </c>
      <c r="I434" s="1">
        <v>1</v>
      </c>
      <c r="J434" s="1">
        <v>1</v>
      </c>
      <c r="K434" s="1">
        <v>1</v>
      </c>
      <c r="L434" s="1">
        <v>1</v>
      </c>
      <c r="M434" s="1">
        <v>1</v>
      </c>
      <c r="O434" s="1">
        <v>1</v>
      </c>
      <c r="P434" s="1">
        <v>1</v>
      </c>
      <c r="Q434" s="1">
        <v>1</v>
      </c>
    </row>
    <row r="435" spans="1:17" x14ac:dyDescent="0.3">
      <c r="A435" s="15">
        <v>43938</v>
      </c>
      <c r="B435" s="1">
        <v>0.25</v>
      </c>
      <c r="C435" s="1">
        <v>0</v>
      </c>
      <c r="D435" s="57">
        <f t="shared" si="17"/>
        <v>-0.18232155679395459</v>
      </c>
      <c r="E435" s="1">
        <f t="shared" si="16"/>
        <v>2020</v>
      </c>
      <c r="H435" s="1">
        <v>1</v>
      </c>
      <c r="I435" s="1">
        <v>1</v>
      </c>
      <c r="J435" s="1">
        <v>1</v>
      </c>
      <c r="K435" s="1">
        <v>1</v>
      </c>
      <c r="L435" s="1">
        <v>1</v>
      </c>
      <c r="M435" s="1">
        <v>1</v>
      </c>
      <c r="O435" s="1">
        <v>1</v>
      </c>
      <c r="P435" s="1">
        <v>1</v>
      </c>
      <c r="Q435" s="1">
        <v>1</v>
      </c>
    </row>
    <row r="436" spans="1:17" x14ac:dyDescent="0.3">
      <c r="A436" s="15">
        <v>43937</v>
      </c>
      <c r="B436" s="1">
        <v>0.3</v>
      </c>
      <c r="C436" s="1">
        <v>0</v>
      </c>
      <c r="D436" s="57">
        <f t="shared" si="17"/>
        <v>0.18232155679395459</v>
      </c>
      <c r="E436" s="1">
        <f t="shared" si="16"/>
        <v>2020</v>
      </c>
      <c r="H436" s="1">
        <v>1</v>
      </c>
      <c r="I436" s="1">
        <v>1</v>
      </c>
      <c r="J436" s="1">
        <v>1</v>
      </c>
      <c r="K436" s="1">
        <v>1</v>
      </c>
      <c r="L436" s="1">
        <v>1</v>
      </c>
      <c r="M436" s="1">
        <v>1</v>
      </c>
      <c r="O436" s="1">
        <v>1</v>
      </c>
      <c r="P436" s="1">
        <v>1</v>
      </c>
      <c r="Q436" s="1">
        <v>1</v>
      </c>
    </row>
    <row r="437" spans="1:17" x14ac:dyDescent="0.3">
      <c r="A437" s="15">
        <v>43936</v>
      </c>
      <c r="B437" s="1">
        <v>0.25</v>
      </c>
      <c r="C437" s="1">
        <v>0</v>
      </c>
      <c r="D437" s="57">
        <f t="shared" si="17"/>
        <v>-0.18232155679395459</v>
      </c>
      <c r="E437" s="1">
        <f t="shared" si="16"/>
        <v>2020</v>
      </c>
      <c r="H437" s="1">
        <v>1</v>
      </c>
      <c r="I437" s="1">
        <v>1</v>
      </c>
      <c r="J437" s="1">
        <v>1</v>
      </c>
      <c r="K437" s="1">
        <v>1</v>
      </c>
      <c r="L437" s="1">
        <v>1</v>
      </c>
      <c r="M437" s="1">
        <v>1</v>
      </c>
      <c r="O437" s="1">
        <v>1</v>
      </c>
      <c r="P437" s="1">
        <v>1</v>
      </c>
      <c r="Q437" s="1">
        <v>1</v>
      </c>
    </row>
    <row r="438" spans="1:17" x14ac:dyDescent="0.3">
      <c r="A438" s="15">
        <v>43935</v>
      </c>
      <c r="B438" s="1">
        <v>0.25</v>
      </c>
      <c r="C438" s="1">
        <v>0</v>
      </c>
      <c r="D438" s="57">
        <f t="shared" si="17"/>
        <v>0</v>
      </c>
      <c r="E438" s="1">
        <f t="shared" si="16"/>
        <v>2020</v>
      </c>
      <c r="H438" s="1">
        <v>1</v>
      </c>
      <c r="I438" s="1">
        <v>1</v>
      </c>
      <c r="J438" s="1">
        <v>1</v>
      </c>
      <c r="K438" s="1">
        <v>1</v>
      </c>
      <c r="L438" s="1">
        <v>1</v>
      </c>
      <c r="M438" s="1">
        <v>1</v>
      </c>
      <c r="O438" s="1">
        <v>1</v>
      </c>
      <c r="P438" s="1">
        <v>1</v>
      </c>
      <c r="Q438" s="1">
        <v>1</v>
      </c>
    </row>
    <row r="439" spans="1:17" x14ac:dyDescent="0.3">
      <c r="A439" s="15">
        <v>43934</v>
      </c>
      <c r="B439" s="1">
        <v>0.25</v>
      </c>
      <c r="C439" s="1">
        <v>0</v>
      </c>
      <c r="D439" s="57">
        <f t="shared" si="17"/>
        <v>0</v>
      </c>
      <c r="E439" s="1">
        <f t="shared" si="16"/>
        <v>2020</v>
      </c>
      <c r="H439" s="1">
        <v>1</v>
      </c>
      <c r="I439" s="1">
        <v>1</v>
      </c>
      <c r="J439" s="1">
        <v>1</v>
      </c>
      <c r="K439" s="1">
        <v>1</v>
      </c>
      <c r="L439" s="1">
        <v>1</v>
      </c>
      <c r="M439" s="1">
        <v>1</v>
      </c>
      <c r="O439" s="1">
        <v>1</v>
      </c>
      <c r="P439" s="1">
        <v>1</v>
      </c>
      <c r="Q439" s="1">
        <v>1</v>
      </c>
    </row>
    <row r="440" spans="1:17" x14ac:dyDescent="0.3">
      <c r="A440" s="15">
        <v>43930</v>
      </c>
      <c r="B440" s="1">
        <v>0.25</v>
      </c>
      <c r="C440" s="1">
        <v>0</v>
      </c>
      <c r="D440" s="57">
        <f t="shared" si="17"/>
        <v>0</v>
      </c>
      <c r="E440" s="1">
        <f t="shared" si="16"/>
        <v>2020</v>
      </c>
      <c r="H440" s="1">
        <v>1</v>
      </c>
      <c r="I440" s="1">
        <v>1</v>
      </c>
      <c r="J440" s="1">
        <v>1</v>
      </c>
      <c r="K440" s="1">
        <v>1</v>
      </c>
      <c r="L440" s="1">
        <v>1</v>
      </c>
      <c r="M440" s="1">
        <v>1</v>
      </c>
      <c r="O440" s="1">
        <v>1</v>
      </c>
      <c r="P440" s="1">
        <v>1</v>
      </c>
      <c r="Q440" s="1">
        <v>1</v>
      </c>
    </row>
    <row r="441" spans="1:17" x14ac:dyDescent="0.3">
      <c r="A441" s="15">
        <v>43929</v>
      </c>
      <c r="B441" s="1">
        <v>0.2</v>
      </c>
      <c r="C441" s="1">
        <v>0</v>
      </c>
      <c r="D441" s="57">
        <f t="shared" si="17"/>
        <v>-0.22314355131420971</v>
      </c>
      <c r="E441" s="1">
        <f t="shared" si="16"/>
        <v>2020</v>
      </c>
      <c r="H441" s="1">
        <v>1</v>
      </c>
      <c r="I441" s="1">
        <v>1</v>
      </c>
      <c r="J441" s="1">
        <v>1</v>
      </c>
      <c r="K441" s="1">
        <v>1</v>
      </c>
      <c r="L441" s="1">
        <v>1</v>
      </c>
      <c r="M441" s="1">
        <v>1</v>
      </c>
      <c r="O441" s="1">
        <v>1</v>
      </c>
      <c r="P441" s="1">
        <v>1</v>
      </c>
      <c r="Q441" s="1">
        <v>1</v>
      </c>
    </row>
    <row r="442" spans="1:17" x14ac:dyDescent="0.3">
      <c r="A442" s="15">
        <v>43928</v>
      </c>
      <c r="B442" s="1">
        <v>0.25</v>
      </c>
      <c r="C442" s="1">
        <v>0</v>
      </c>
      <c r="D442" s="57">
        <f t="shared" si="17"/>
        <v>0.22314355131420976</v>
      </c>
      <c r="E442" s="1">
        <f t="shared" si="16"/>
        <v>2020</v>
      </c>
      <c r="H442" s="1">
        <v>1</v>
      </c>
      <c r="I442" s="1">
        <v>1</v>
      </c>
      <c r="J442" s="1">
        <v>1</v>
      </c>
      <c r="K442" s="1">
        <v>1</v>
      </c>
      <c r="L442" s="1">
        <v>1</v>
      </c>
      <c r="M442" s="1">
        <v>1</v>
      </c>
      <c r="O442" s="1">
        <v>1</v>
      </c>
      <c r="P442" s="1">
        <v>1</v>
      </c>
      <c r="Q442" s="1">
        <v>1</v>
      </c>
    </row>
    <row r="443" spans="1:17" x14ac:dyDescent="0.3">
      <c r="A443" s="15">
        <v>43927</v>
      </c>
      <c r="B443" s="1">
        <v>0.25</v>
      </c>
      <c r="C443" s="1">
        <v>0</v>
      </c>
      <c r="D443" s="57">
        <f t="shared" si="17"/>
        <v>0</v>
      </c>
      <c r="E443" s="1">
        <f t="shared" si="16"/>
        <v>2020</v>
      </c>
      <c r="H443" s="1">
        <v>1</v>
      </c>
      <c r="I443" s="1">
        <v>1</v>
      </c>
      <c r="J443" s="1">
        <v>1</v>
      </c>
      <c r="K443" s="1">
        <v>1</v>
      </c>
      <c r="L443" s="1">
        <v>1</v>
      </c>
      <c r="M443" s="1">
        <v>1</v>
      </c>
      <c r="O443" s="1">
        <v>1</v>
      </c>
      <c r="P443" s="1">
        <v>1</v>
      </c>
      <c r="Q443" s="1">
        <v>1</v>
      </c>
    </row>
    <row r="444" spans="1:17" x14ac:dyDescent="0.3">
      <c r="A444" s="15">
        <v>43924</v>
      </c>
      <c r="B444" s="1">
        <v>0.2</v>
      </c>
      <c r="C444" s="1">
        <v>0</v>
      </c>
      <c r="D444" s="57">
        <f t="shared" si="17"/>
        <v>-0.22314355131420971</v>
      </c>
      <c r="E444" s="1">
        <f t="shared" si="16"/>
        <v>2020</v>
      </c>
      <c r="H444" s="1">
        <v>1</v>
      </c>
      <c r="I444" s="1">
        <v>1</v>
      </c>
      <c r="J444" s="1">
        <v>1</v>
      </c>
      <c r="K444" s="1">
        <v>1</v>
      </c>
      <c r="L444" s="1">
        <v>1</v>
      </c>
      <c r="M444" s="1">
        <v>1</v>
      </c>
      <c r="O444" s="1">
        <v>1</v>
      </c>
      <c r="P444" s="1">
        <v>1</v>
      </c>
      <c r="Q444" s="1">
        <v>1</v>
      </c>
    </row>
    <row r="445" spans="1:17" x14ac:dyDescent="0.3">
      <c r="A445" s="15">
        <v>43923</v>
      </c>
      <c r="B445" s="1">
        <v>0.15</v>
      </c>
      <c r="C445" s="1">
        <v>0</v>
      </c>
      <c r="D445" s="57">
        <f t="shared" si="17"/>
        <v>-0.28768207245178107</v>
      </c>
      <c r="E445" s="1">
        <f t="shared" si="16"/>
        <v>2020</v>
      </c>
      <c r="H445" s="1">
        <v>1</v>
      </c>
      <c r="I445" s="1">
        <v>1</v>
      </c>
      <c r="J445" s="1">
        <v>1</v>
      </c>
      <c r="K445" s="1">
        <v>1</v>
      </c>
      <c r="L445" s="1">
        <v>1</v>
      </c>
      <c r="M445" s="1">
        <v>1</v>
      </c>
      <c r="O445" s="1">
        <v>1</v>
      </c>
      <c r="P445" s="1">
        <v>1</v>
      </c>
      <c r="Q445" s="1">
        <v>1</v>
      </c>
    </row>
    <row r="446" spans="1:17" x14ac:dyDescent="0.3">
      <c r="A446" s="15">
        <v>43922</v>
      </c>
      <c r="B446" s="1">
        <v>0.15</v>
      </c>
      <c r="C446" s="1">
        <v>0</v>
      </c>
      <c r="D446" s="57">
        <f t="shared" si="17"/>
        <v>0</v>
      </c>
      <c r="E446" s="1">
        <f t="shared" si="16"/>
        <v>2020</v>
      </c>
      <c r="H446" s="1">
        <v>1</v>
      </c>
      <c r="I446" s="1">
        <v>1</v>
      </c>
      <c r="J446" s="1">
        <v>1</v>
      </c>
      <c r="K446" s="1">
        <v>1</v>
      </c>
      <c r="L446" s="1">
        <v>1</v>
      </c>
      <c r="M446" s="1">
        <v>1</v>
      </c>
      <c r="O446" s="1">
        <v>1</v>
      </c>
      <c r="P446" s="1">
        <v>1</v>
      </c>
      <c r="Q446" s="1">
        <v>1</v>
      </c>
    </row>
    <row r="447" spans="1:17" x14ac:dyDescent="0.3">
      <c r="A447" s="15">
        <v>43921</v>
      </c>
      <c r="B447" s="1">
        <v>0.2</v>
      </c>
      <c r="C447" s="1">
        <v>0</v>
      </c>
      <c r="D447" s="57">
        <f t="shared" si="17"/>
        <v>0.28768207245178101</v>
      </c>
      <c r="E447" s="1">
        <f t="shared" si="16"/>
        <v>2020</v>
      </c>
      <c r="H447" s="1">
        <v>1</v>
      </c>
      <c r="I447" s="1">
        <v>1</v>
      </c>
      <c r="J447" s="1">
        <v>1</v>
      </c>
      <c r="K447" s="1">
        <v>1</v>
      </c>
      <c r="L447" s="1">
        <v>1</v>
      </c>
      <c r="M447" s="1">
        <v>1</v>
      </c>
      <c r="O447" s="1">
        <v>1</v>
      </c>
      <c r="P447" s="1">
        <v>1</v>
      </c>
      <c r="Q447" s="1">
        <v>1</v>
      </c>
    </row>
    <row r="448" spans="1:17" x14ac:dyDescent="0.3">
      <c r="A448" s="15">
        <v>43920</v>
      </c>
      <c r="B448" s="1">
        <v>0.15</v>
      </c>
      <c r="C448" s="1">
        <v>0</v>
      </c>
      <c r="D448" s="57">
        <f t="shared" si="17"/>
        <v>-0.28768207245178107</v>
      </c>
      <c r="E448" s="1">
        <f t="shared" si="16"/>
        <v>2020</v>
      </c>
      <c r="H448" s="1">
        <v>1</v>
      </c>
      <c r="I448" s="1">
        <v>1</v>
      </c>
      <c r="J448" s="1">
        <v>1</v>
      </c>
      <c r="K448" s="1">
        <v>1</v>
      </c>
      <c r="L448" s="1">
        <v>1</v>
      </c>
      <c r="M448" s="1">
        <v>1</v>
      </c>
      <c r="O448" s="1">
        <v>1</v>
      </c>
      <c r="P448" s="1">
        <v>1</v>
      </c>
      <c r="Q448" s="1">
        <v>1</v>
      </c>
    </row>
    <row r="449" spans="1:17" x14ac:dyDescent="0.3">
      <c r="A449" s="15">
        <v>43917</v>
      </c>
      <c r="B449" s="1">
        <v>0.15</v>
      </c>
      <c r="C449" s="1">
        <v>0</v>
      </c>
      <c r="D449" s="57">
        <f t="shared" si="17"/>
        <v>0</v>
      </c>
      <c r="E449" s="1">
        <f t="shared" si="16"/>
        <v>2020</v>
      </c>
      <c r="H449" s="1">
        <v>1</v>
      </c>
      <c r="I449" s="1">
        <v>1</v>
      </c>
      <c r="J449" s="1">
        <v>1</v>
      </c>
      <c r="K449" s="1">
        <v>1</v>
      </c>
      <c r="L449" s="1">
        <v>1</v>
      </c>
      <c r="M449" s="1">
        <v>1</v>
      </c>
      <c r="O449" s="1">
        <v>1</v>
      </c>
      <c r="P449" s="1">
        <v>1</v>
      </c>
      <c r="Q449" s="1">
        <v>1</v>
      </c>
    </row>
    <row r="450" spans="1:17" x14ac:dyDescent="0.3">
      <c r="A450" s="15">
        <v>43916</v>
      </c>
      <c r="B450" s="1">
        <v>0.15</v>
      </c>
      <c r="C450" s="1">
        <v>0</v>
      </c>
      <c r="D450" s="57">
        <f t="shared" si="17"/>
        <v>0</v>
      </c>
      <c r="E450" s="1">
        <f t="shared" si="16"/>
        <v>2020</v>
      </c>
      <c r="H450" s="1">
        <v>1</v>
      </c>
      <c r="I450" s="1">
        <v>1</v>
      </c>
      <c r="J450" s="1">
        <v>1</v>
      </c>
      <c r="K450" s="1">
        <v>1</v>
      </c>
      <c r="L450" s="1">
        <v>1</v>
      </c>
      <c r="M450" s="1">
        <v>1</v>
      </c>
      <c r="O450" s="1">
        <v>1</v>
      </c>
      <c r="P450" s="1">
        <v>1</v>
      </c>
      <c r="Q450" s="1">
        <v>1</v>
      </c>
    </row>
    <row r="451" spans="1:17" x14ac:dyDescent="0.3">
      <c r="A451" s="15">
        <v>43915</v>
      </c>
      <c r="B451" s="1">
        <v>0.1</v>
      </c>
      <c r="C451" s="1">
        <v>0</v>
      </c>
      <c r="D451" s="57">
        <f t="shared" si="17"/>
        <v>-0.40546510810816427</v>
      </c>
      <c r="E451" s="1">
        <f t="shared" si="16"/>
        <v>2020</v>
      </c>
      <c r="H451" s="1">
        <v>1</v>
      </c>
      <c r="I451" s="1">
        <v>1</v>
      </c>
      <c r="J451" s="1">
        <v>1</v>
      </c>
      <c r="K451" s="1">
        <v>1</v>
      </c>
      <c r="L451" s="1">
        <v>1</v>
      </c>
      <c r="M451" s="1">
        <v>1</v>
      </c>
      <c r="O451" s="1">
        <v>1</v>
      </c>
      <c r="P451" s="1">
        <v>1</v>
      </c>
      <c r="Q451" s="1">
        <v>1</v>
      </c>
    </row>
    <row r="452" spans="1:17" x14ac:dyDescent="0.3">
      <c r="A452" s="15">
        <v>43914</v>
      </c>
      <c r="B452" s="1">
        <v>0.15</v>
      </c>
      <c r="C452" s="1">
        <v>0</v>
      </c>
      <c r="D452" s="57">
        <f t="shared" si="17"/>
        <v>0.40546510810816422</v>
      </c>
      <c r="E452" s="1">
        <f t="shared" si="16"/>
        <v>2020</v>
      </c>
      <c r="H452" s="1">
        <v>1</v>
      </c>
      <c r="I452" s="1">
        <v>1</v>
      </c>
      <c r="J452" s="1">
        <v>1</v>
      </c>
      <c r="K452" s="1">
        <v>1</v>
      </c>
      <c r="L452" s="1">
        <v>1</v>
      </c>
      <c r="M452" s="1">
        <v>1</v>
      </c>
      <c r="O452" s="1">
        <v>1</v>
      </c>
      <c r="P452" s="1">
        <v>1</v>
      </c>
      <c r="Q452" s="1">
        <v>1</v>
      </c>
    </row>
    <row r="453" spans="1:17" x14ac:dyDescent="0.3">
      <c r="A453" s="15">
        <v>43913</v>
      </c>
      <c r="B453" s="1">
        <v>0.15</v>
      </c>
      <c r="C453" s="1">
        <v>0</v>
      </c>
      <c r="D453" s="57">
        <f t="shared" si="17"/>
        <v>0</v>
      </c>
      <c r="E453" s="1">
        <f t="shared" si="16"/>
        <v>2020</v>
      </c>
      <c r="H453" s="1">
        <v>1</v>
      </c>
      <c r="I453" s="1">
        <v>1</v>
      </c>
      <c r="J453" s="1">
        <v>1</v>
      </c>
      <c r="K453" s="1">
        <v>1</v>
      </c>
      <c r="L453" s="1">
        <v>1</v>
      </c>
      <c r="M453" s="1">
        <v>1</v>
      </c>
      <c r="O453" s="1">
        <v>1</v>
      </c>
      <c r="P453" s="1">
        <v>1</v>
      </c>
      <c r="Q453" s="1">
        <v>1</v>
      </c>
    </row>
    <row r="454" spans="1:17" x14ac:dyDescent="0.3">
      <c r="A454" s="15">
        <v>43910</v>
      </c>
      <c r="B454" s="1">
        <v>0.15</v>
      </c>
      <c r="C454" s="1">
        <v>0</v>
      </c>
      <c r="D454" s="57">
        <f t="shared" si="17"/>
        <v>0</v>
      </c>
      <c r="E454" s="1">
        <f t="shared" si="16"/>
        <v>2020</v>
      </c>
      <c r="H454" s="1">
        <v>1</v>
      </c>
      <c r="I454" s="1">
        <v>1</v>
      </c>
      <c r="J454" s="1">
        <v>1</v>
      </c>
      <c r="K454" s="1">
        <v>1</v>
      </c>
      <c r="L454" s="1">
        <v>1</v>
      </c>
      <c r="M454" s="1">
        <v>1</v>
      </c>
      <c r="O454" s="1">
        <v>1</v>
      </c>
      <c r="P454" s="1">
        <v>1</v>
      </c>
      <c r="Q454" s="1">
        <v>1</v>
      </c>
    </row>
    <row r="455" spans="1:17" x14ac:dyDescent="0.3">
      <c r="A455" s="15">
        <v>43909</v>
      </c>
      <c r="B455" s="1">
        <v>0.1</v>
      </c>
      <c r="C455" s="1">
        <v>0</v>
      </c>
      <c r="D455" s="57">
        <f t="shared" si="17"/>
        <v>-0.40546510810816427</v>
      </c>
      <c r="E455" s="1">
        <f t="shared" si="16"/>
        <v>2020</v>
      </c>
      <c r="H455" s="1">
        <v>1</v>
      </c>
      <c r="I455" s="1">
        <v>1</v>
      </c>
      <c r="J455" s="1">
        <v>1</v>
      </c>
      <c r="K455" s="1">
        <v>1</v>
      </c>
      <c r="L455" s="1">
        <v>1</v>
      </c>
      <c r="M455" s="1">
        <v>1</v>
      </c>
      <c r="O455" s="1">
        <v>1</v>
      </c>
      <c r="P455" s="1">
        <v>1</v>
      </c>
      <c r="Q455" s="1">
        <v>1</v>
      </c>
    </row>
    <row r="456" spans="1:17" x14ac:dyDescent="0.3">
      <c r="A456" s="15">
        <v>43908</v>
      </c>
      <c r="B456" s="1">
        <v>0.1</v>
      </c>
      <c r="C456" s="1">
        <v>0</v>
      </c>
      <c r="D456" s="57">
        <f t="shared" si="17"/>
        <v>0</v>
      </c>
      <c r="E456" s="1">
        <f t="shared" si="16"/>
        <v>2020</v>
      </c>
      <c r="H456" s="1">
        <v>1</v>
      </c>
      <c r="I456" s="1">
        <v>1</v>
      </c>
      <c r="J456" s="1">
        <v>1</v>
      </c>
      <c r="K456" s="1">
        <v>1</v>
      </c>
      <c r="L456" s="1">
        <v>1</v>
      </c>
      <c r="M456" s="1">
        <v>1</v>
      </c>
      <c r="O456" s="1">
        <v>1</v>
      </c>
      <c r="P456" s="1">
        <v>1</v>
      </c>
      <c r="Q456" s="1">
        <v>1</v>
      </c>
    </row>
    <row r="457" spans="1:17" x14ac:dyDescent="0.3">
      <c r="A457" s="15">
        <v>43907</v>
      </c>
      <c r="B457" s="1">
        <v>0.15</v>
      </c>
      <c r="C457" s="1">
        <v>0</v>
      </c>
      <c r="D457" s="57">
        <f t="shared" si="17"/>
        <v>0.40546510810816422</v>
      </c>
      <c r="E457" s="1">
        <f t="shared" ref="E457:E520" si="18">YEAR(A457)</f>
        <v>2020</v>
      </c>
      <c r="H457" s="1">
        <v>1</v>
      </c>
      <c r="I457" s="1">
        <v>1</v>
      </c>
      <c r="J457" s="1">
        <v>1</v>
      </c>
      <c r="K457" s="1">
        <v>1</v>
      </c>
      <c r="L457" s="1">
        <v>1</v>
      </c>
      <c r="M457" s="1">
        <v>1</v>
      </c>
      <c r="O457" s="1">
        <v>1</v>
      </c>
      <c r="P457" s="1">
        <v>1</v>
      </c>
      <c r="Q457" s="1">
        <v>1</v>
      </c>
    </row>
    <row r="458" spans="1:17" x14ac:dyDescent="0.3">
      <c r="A458" s="15">
        <v>43906</v>
      </c>
      <c r="B458" s="1">
        <v>0.15</v>
      </c>
      <c r="C458" s="1">
        <v>0</v>
      </c>
      <c r="D458" s="57">
        <f t="shared" si="17"/>
        <v>0</v>
      </c>
      <c r="E458" s="1">
        <f t="shared" si="18"/>
        <v>2020</v>
      </c>
      <c r="H458" s="1">
        <v>1</v>
      </c>
      <c r="I458" s="1">
        <v>1</v>
      </c>
      <c r="J458" s="1">
        <v>1</v>
      </c>
      <c r="K458" s="1">
        <v>1</v>
      </c>
      <c r="L458" s="1">
        <v>1</v>
      </c>
      <c r="M458" s="1">
        <v>1</v>
      </c>
      <c r="O458" s="1">
        <v>1</v>
      </c>
      <c r="P458" s="1">
        <v>1</v>
      </c>
      <c r="Q458" s="1">
        <v>1</v>
      </c>
    </row>
    <row r="459" spans="1:17" x14ac:dyDescent="0.3">
      <c r="A459" s="15">
        <v>43903</v>
      </c>
      <c r="B459" s="1">
        <v>0.15</v>
      </c>
      <c r="C459" s="1">
        <v>0</v>
      </c>
      <c r="D459" s="57">
        <f t="shared" ref="D459:D522" si="19">LN((C459+B459)/(B458))</f>
        <v>0</v>
      </c>
      <c r="E459" s="1">
        <f t="shared" si="18"/>
        <v>2020</v>
      </c>
      <c r="H459" s="1">
        <v>1</v>
      </c>
      <c r="I459" s="1">
        <v>1</v>
      </c>
      <c r="J459" s="1">
        <v>1</v>
      </c>
      <c r="K459" s="1">
        <v>1</v>
      </c>
      <c r="L459" s="1">
        <v>1</v>
      </c>
      <c r="M459" s="1">
        <v>1</v>
      </c>
      <c r="O459" s="1">
        <v>1</v>
      </c>
      <c r="P459" s="1">
        <v>1</v>
      </c>
      <c r="Q459" s="1">
        <v>1</v>
      </c>
    </row>
    <row r="460" spans="1:17" x14ac:dyDescent="0.3">
      <c r="A460" s="15">
        <v>43902</v>
      </c>
      <c r="B460" s="1">
        <v>0.15</v>
      </c>
      <c r="C460" s="1">
        <v>0</v>
      </c>
      <c r="D460" s="57">
        <f t="shared" si="19"/>
        <v>0</v>
      </c>
      <c r="E460" s="1">
        <f t="shared" si="18"/>
        <v>2020</v>
      </c>
      <c r="H460" s="1">
        <v>1</v>
      </c>
      <c r="I460" s="1">
        <v>1</v>
      </c>
      <c r="J460" s="1">
        <v>1</v>
      </c>
      <c r="K460" s="1">
        <v>1</v>
      </c>
      <c r="L460" s="1">
        <v>1</v>
      </c>
      <c r="M460" s="1">
        <v>1</v>
      </c>
      <c r="O460" s="1">
        <v>1</v>
      </c>
      <c r="P460" s="1">
        <v>1</v>
      </c>
      <c r="Q460" s="1">
        <v>1</v>
      </c>
    </row>
    <row r="461" spans="1:17" x14ac:dyDescent="0.3">
      <c r="A461" s="15">
        <v>43901</v>
      </c>
      <c r="B461" s="1">
        <v>0.15</v>
      </c>
      <c r="C461" s="1">
        <v>0</v>
      </c>
      <c r="D461" s="57">
        <f t="shared" si="19"/>
        <v>0</v>
      </c>
      <c r="E461" s="1">
        <f t="shared" si="18"/>
        <v>2020</v>
      </c>
      <c r="H461" s="1">
        <v>1</v>
      </c>
      <c r="I461" s="1">
        <v>1</v>
      </c>
      <c r="J461" s="1">
        <v>1</v>
      </c>
      <c r="K461" s="1">
        <v>1</v>
      </c>
      <c r="L461" s="1">
        <v>1</v>
      </c>
      <c r="M461" s="1">
        <v>1</v>
      </c>
      <c r="O461" s="1">
        <v>1</v>
      </c>
      <c r="P461" s="1">
        <v>1</v>
      </c>
      <c r="Q461" s="1">
        <v>1</v>
      </c>
    </row>
    <row r="462" spans="1:17" x14ac:dyDescent="0.3">
      <c r="A462" s="15">
        <v>43900</v>
      </c>
      <c r="B462" s="1">
        <v>0.15</v>
      </c>
      <c r="C462" s="1">
        <v>0</v>
      </c>
      <c r="D462" s="57">
        <f t="shared" si="19"/>
        <v>0</v>
      </c>
      <c r="E462" s="1">
        <f t="shared" si="18"/>
        <v>2020</v>
      </c>
      <c r="H462" s="1">
        <v>1</v>
      </c>
      <c r="I462" s="1">
        <v>1</v>
      </c>
      <c r="J462" s="1">
        <v>1</v>
      </c>
      <c r="K462" s="1">
        <v>1</v>
      </c>
      <c r="L462" s="1">
        <v>1</v>
      </c>
      <c r="M462" s="1">
        <v>1</v>
      </c>
      <c r="O462" s="1">
        <v>1</v>
      </c>
      <c r="P462" s="1">
        <v>1</v>
      </c>
      <c r="Q462" s="1">
        <v>1</v>
      </c>
    </row>
    <row r="463" spans="1:17" x14ac:dyDescent="0.3">
      <c r="A463" s="15">
        <v>43899</v>
      </c>
      <c r="B463" s="1">
        <v>0.15</v>
      </c>
      <c r="C463" s="1">
        <v>0</v>
      </c>
      <c r="D463" s="57">
        <f t="shared" si="19"/>
        <v>0</v>
      </c>
      <c r="E463" s="1">
        <f t="shared" si="18"/>
        <v>2020</v>
      </c>
      <c r="H463" s="1">
        <v>1</v>
      </c>
      <c r="I463" s="1">
        <v>1</v>
      </c>
      <c r="J463" s="1">
        <v>1</v>
      </c>
      <c r="K463" s="1">
        <v>1</v>
      </c>
      <c r="L463" s="1">
        <v>1</v>
      </c>
      <c r="M463" s="1">
        <v>1</v>
      </c>
      <c r="O463" s="1">
        <v>1</v>
      </c>
      <c r="P463" s="1">
        <v>1</v>
      </c>
      <c r="Q463" s="1">
        <v>1</v>
      </c>
    </row>
    <row r="464" spans="1:17" x14ac:dyDescent="0.3">
      <c r="A464" s="15">
        <v>43896</v>
      </c>
      <c r="B464" s="1">
        <v>0.2</v>
      </c>
      <c r="C464" s="1">
        <v>0</v>
      </c>
      <c r="D464" s="57">
        <f t="shared" si="19"/>
        <v>0.28768207245178101</v>
      </c>
      <c r="E464" s="1">
        <f t="shared" si="18"/>
        <v>2020</v>
      </c>
      <c r="H464" s="1">
        <v>1</v>
      </c>
      <c r="I464" s="1">
        <v>1</v>
      </c>
      <c r="J464" s="1">
        <v>1</v>
      </c>
      <c r="K464" s="1">
        <v>1</v>
      </c>
      <c r="L464" s="1">
        <v>1</v>
      </c>
      <c r="M464" s="1">
        <v>1</v>
      </c>
      <c r="O464" s="1">
        <v>1</v>
      </c>
      <c r="P464" s="1">
        <v>1</v>
      </c>
      <c r="Q464" s="1">
        <v>1</v>
      </c>
    </row>
    <row r="465" spans="1:17" x14ac:dyDescent="0.3">
      <c r="A465" s="15">
        <v>43895</v>
      </c>
      <c r="B465" s="1">
        <v>0.25</v>
      </c>
      <c r="C465" s="1">
        <v>0</v>
      </c>
      <c r="D465" s="57">
        <f t="shared" si="19"/>
        <v>0.22314355131420976</v>
      </c>
      <c r="E465" s="1">
        <f t="shared" si="18"/>
        <v>2020</v>
      </c>
      <c r="H465" s="1">
        <v>1</v>
      </c>
      <c r="I465" s="1">
        <v>1</v>
      </c>
      <c r="J465" s="1">
        <v>1</v>
      </c>
      <c r="K465" s="1">
        <v>1</v>
      </c>
      <c r="L465" s="1">
        <v>1</v>
      </c>
      <c r="M465" s="1">
        <v>1</v>
      </c>
      <c r="O465" s="1">
        <v>1</v>
      </c>
      <c r="P465" s="1">
        <v>1</v>
      </c>
      <c r="Q465" s="1">
        <v>1</v>
      </c>
    </row>
    <row r="466" spans="1:17" x14ac:dyDescent="0.3">
      <c r="A466" s="15">
        <v>43894</v>
      </c>
      <c r="B466" s="1">
        <v>0.2</v>
      </c>
      <c r="C466" s="1">
        <v>0</v>
      </c>
      <c r="D466" s="57">
        <f t="shared" si="19"/>
        <v>-0.22314355131420971</v>
      </c>
      <c r="E466" s="1">
        <f t="shared" si="18"/>
        <v>2020</v>
      </c>
      <c r="H466" s="1">
        <v>1</v>
      </c>
      <c r="I466" s="1">
        <v>1</v>
      </c>
      <c r="J466" s="1">
        <v>1</v>
      </c>
      <c r="K466" s="1">
        <v>1</v>
      </c>
      <c r="L466" s="1">
        <v>1</v>
      </c>
      <c r="M466" s="1">
        <v>1</v>
      </c>
      <c r="O466" s="1">
        <v>1</v>
      </c>
      <c r="P466" s="1">
        <v>1</v>
      </c>
      <c r="Q466" s="1">
        <v>1</v>
      </c>
    </row>
    <row r="467" spans="1:17" x14ac:dyDescent="0.3">
      <c r="A467" s="15">
        <v>43893</v>
      </c>
      <c r="B467" s="1">
        <v>0.2</v>
      </c>
      <c r="C467" s="1">
        <v>0</v>
      </c>
      <c r="D467" s="57">
        <f t="shared" si="19"/>
        <v>0</v>
      </c>
      <c r="E467" s="1">
        <f t="shared" si="18"/>
        <v>2020</v>
      </c>
      <c r="H467" s="1">
        <v>1</v>
      </c>
      <c r="I467" s="1">
        <v>1</v>
      </c>
      <c r="J467" s="1">
        <v>1</v>
      </c>
      <c r="K467" s="1">
        <v>1</v>
      </c>
      <c r="L467" s="1">
        <v>1</v>
      </c>
      <c r="M467" s="1">
        <v>1</v>
      </c>
      <c r="O467" s="1">
        <v>1</v>
      </c>
      <c r="P467" s="1">
        <v>1</v>
      </c>
      <c r="Q467" s="1">
        <v>1</v>
      </c>
    </row>
    <row r="468" spans="1:17" x14ac:dyDescent="0.3">
      <c r="A468" s="15">
        <v>43892</v>
      </c>
      <c r="B468" s="1">
        <v>0.2</v>
      </c>
      <c r="C468" s="1">
        <v>0</v>
      </c>
      <c r="D468" s="57">
        <f t="shared" si="19"/>
        <v>0</v>
      </c>
      <c r="E468" s="1">
        <f t="shared" si="18"/>
        <v>2020</v>
      </c>
      <c r="H468" s="1">
        <v>1</v>
      </c>
      <c r="I468" s="1">
        <v>1</v>
      </c>
      <c r="J468" s="1">
        <v>1</v>
      </c>
      <c r="K468" s="1">
        <v>1</v>
      </c>
      <c r="L468" s="1">
        <v>1</v>
      </c>
      <c r="M468" s="1">
        <v>1</v>
      </c>
      <c r="O468" s="1">
        <v>1</v>
      </c>
      <c r="P468" s="1">
        <v>1</v>
      </c>
      <c r="Q468" s="1">
        <v>1</v>
      </c>
    </row>
    <row r="469" spans="1:17" x14ac:dyDescent="0.3">
      <c r="A469" s="15">
        <v>43889</v>
      </c>
      <c r="B469" s="1">
        <v>0.2</v>
      </c>
      <c r="C469" s="1">
        <v>0</v>
      </c>
      <c r="D469" s="57">
        <f t="shared" si="19"/>
        <v>0</v>
      </c>
      <c r="E469" s="1">
        <f t="shared" si="18"/>
        <v>2020</v>
      </c>
      <c r="H469" s="1">
        <v>1</v>
      </c>
      <c r="I469" s="1">
        <v>1</v>
      </c>
      <c r="J469" s="1">
        <v>1</v>
      </c>
      <c r="K469" s="1">
        <v>1</v>
      </c>
      <c r="L469" s="1">
        <v>1</v>
      </c>
      <c r="M469" s="1">
        <v>1</v>
      </c>
      <c r="O469" s="1">
        <v>1</v>
      </c>
      <c r="P469" s="1">
        <v>1</v>
      </c>
      <c r="Q469" s="1">
        <v>1</v>
      </c>
    </row>
    <row r="470" spans="1:17" x14ac:dyDescent="0.3">
      <c r="A470" s="15">
        <v>43888</v>
      </c>
      <c r="B470" s="1">
        <v>0.2</v>
      </c>
      <c r="C470" s="1">
        <v>0</v>
      </c>
      <c r="D470" s="57">
        <f t="shared" si="19"/>
        <v>0</v>
      </c>
      <c r="E470" s="1">
        <f t="shared" si="18"/>
        <v>2020</v>
      </c>
      <c r="H470" s="1">
        <v>1</v>
      </c>
      <c r="I470" s="1">
        <v>1</v>
      </c>
      <c r="J470" s="1">
        <v>1</v>
      </c>
      <c r="K470" s="1">
        <v>1</v>
      </c>
      <c r="L470" s="1">
        <v>1</v>
      </c>
      <c r="M470" s="1">
        <v>1</v>
      </c>
      <c r="O470" s="1">
        <v>1</v>
      </c>
      <c r="P470" s="1">
        <v>1</v>
      </c>
      <c r="Q470" s="1">
        <v>1</v>
      </c>
    </row>
    <row r="471" spans="1:17" x14ac:dyDescent="0.3">
      <c r="A471" s="15">
        <v>43887</v>
      </c>
      <c r="B471" s="1">
        <v>0.2</v>
      </c>
      <c r="C471" s="1">
        <v>0</v>
      </c>
      <c r="D471" s="57">
        <f t="shared" si="19"/>
        <v>0</v>
      </c>
      <c r="E471" s="1">
        <f t="shared" si="18"/>
        <v>2020</v>
      </c>
      <c r="H471" s="1">
        <v>1</v>
      </c>
      <c r="I471" s="1">
        <v>1</v>
      </c>
      <c r="J471" s="1">
        <v>1</v>
      </c>
      <c r="K471" s="1">
        <v>1</v>
      </c>
      <c r="L471" s="1">
        <v>1</v>
      </c>
      <c r="M471" s="1">
        <v>1</v>
      </c>
      <c r="O471" s="1">
        <v>1</v>
      </c>
      <c r="P471" s="1">
        <v>1</v>
      </c>
      <c r="Q471" s="1">
        <v>1</v>
      </c>
    </row>
    <row r="472" spans="1:17" x14ac:dyDescent="0.3">
      <c r="A472" s="15">
        <v>43886</v>
      </c>
      <c r="B472" s="1">
        <v>0.2</v>
      </c>
      <c r="C472" s="1">
        <v>0</v>
      </c>
      <c r="D472" s="57">
        <f t="shared" si="19"/>
        <v>0</v>
      </c>
      <c r="E472" s="1">
        <f t="shared" si="18"/>
        <v>2020</v>
      </c>
      <c r="H472" s="1">
        <v>1</v>
      </c>
      <c r="I472" s="1">
        <v>1</v>
      </c>
      <c r="J472" s="1">
        <v>1</v>
      </c>
      <c r="K472" s="1">
        <v>1</v>
      </c>
      <c r="L472" s="1">
        <v>1</v>
      </c>
      <c r="M472" s="1">
        <v>1</v>
      </c>
      <c r="O472" s="1">
        <v>1</v>
      </c>
      <c r="P472" s="1">
        <v>1</v>
      </c>
      <c r="Q472" s="1">
        <v>1</v>
      </c>
    </row>
    <row r="473" spans="1:17" x14ac:dyDescent="0.3">
      <c r="A473" s="15">
        <v>43885</v>
      </c>
      <c r="B473" s="1">
        <v>0.2</v>
      </c>
      <c r="C473" s="1">
        <v>0</v>
      </c>
      <c r="D473" s="57">
        <f t="shared" si="19"/>
        <v>0</v>
      </c>
      <c r="E473" s="1">
        <f t="shared" si="18"/>
        <v>2020</v>
      </c>
      <c r="H473" s="1">
        <v>1</v>
      </c>
      <c r="I473" s="1">
        <v>1</v>
      </c>
      <c r="J473" s="1">
        <v>1</v>
      </c>
      <c r="K473" s="1">
        <v>1</v>
      </c>
      <c r="L473" s="1">
        <v>1</v>
      </c>
      <c r="M473" s="1">
        <v>1</v>
      </c>
      <c r="O473" s="1">
        <v>1</v>
      </c>
      <c r="P473" s="1">
        <v>1</v>
      </c>
      <c r="Q473" s="1">
        <v>1</v>
      </c>
    </row>
    <row r="474" spans="1:17" x14ac:dyDescent="0.3">
      <c r="A474" s="15">
        <v>43882</v>
      </c>
      <c r="B474" s="1">
        <v>0.2</v>
      </c>
      <c r="C474" s="1">
        <v>0</v>
      </c>
      <c r="D474" s="57">
        <f t="shared" si="19"/>
        <v>0</v>
      </c>
      <c r="E474" s="1">
        <f t="shared" si="18"/>
        <v>2020</v>
      </c>
      <c r="H474" s="1">
        <v>1</v>
      </c>
      <c r="I474" s="1">
        <v>1</v>
      </c>
      <c r="J474" s="1">
        <v>1</v>
      </c>
      <c r="K474" s="1">
        <v>1</v>
      </c>
      <c r="L474" s="1">
        <v>1</v>
      </c>
      <c r="M474" s="1">
        <v>1</v>
      </c>
      <c r="O474" s="1">
        <v>1</v>
      </c>
      <c r="P474" s="1">
        <v>1</v>
      </c>
      <c r="Q474" s="1">
        <v>1</v>
      </c>
    </row>
    <row r="475" spans="1:17" x14ac:dyDescent="0.3">
      <c r="A475" s="15">
        <v>43881</v>
      </c>
      <c r="B475" s="1">
        <v>0.25</v>
      </c>
      <c r="C475" s="1">
        <v>0</v>
      </c>
      <c r="D475" s="57">
        <f t="shared" si="19"/>
        <v>0.22314355131420976</v>
      </c>
      <c r="E475" s="1">
        <f t="shared" si="18"/>
        <v>2020</v>
      </c>
      <c r="H475" s="1">
        <v>1</v>
      </c>
      <c r="I475" s="1">
        <v>1</v>
      </c>
      <c r="J475" s="1">
        <v>1</v>
      </c>
      <c r="K475" s="1">
        <v>1</v>
      </c>
      <c r="L475" s="1">
        <v>1</v>
      </c>
      <c r="M475" s="1">
        <v>1</v>
      </c>
      <c r="O475" s="1">
        <v>1</v>
      </c>
      <c r="P475" s="1">
        <v>1</v>
      </c>
      <c r="Q475" s="1">
        <v>1</v>
      </c>
    </row>
    <row r="476" spans="1:17" x14ac:dyDescent="0.3">
      <c r="A476" s="15">
        <v>43880</v>
      </c>
      <c r="B476" s="1">
        <v>0.25</v>
      </c>
      <c r="C476" s="1">
        <v>0</v>
      </c>
      <c r="D476" s="57">
        <f t="shared" si="19"/>
        <v>0</v>
      </c>
      <c r="E476" s="1">
        <f t="shared" si="18"/>
        <v>2020</v>
      </c>
      <c r="H476" s="1">
        <v>1</v>
      </c>
      <c r="I476" s="1">
        <v>1</v>
      </c>
      <c r="J476" s="1">
        <v>1</v>
      </c>
      <c r="K476" s="1">
        <v>1</v>
      </c>
      <c r="L476" s="1">
        <v>1</v>
      </c>
      <c r="M476" s="1">
        <v>1</v>
      </c>
      <c r="O476" s="1">
        <v>1</v>
      </c>
      <c r="P476" s="1">
        <v>1</v>
      </c>
      <c r="Q476" s="1">
        <v>1</v>
      </c>
    </row>
    <row r="477" spans="1:17" x14ac:dyDescent="0.3">
      <c r="A477" s="15">
        <v>43879</v>
      </c>
      <c r="B477" s="1">
        <v>0.2</v>
      </c>
      <c r="C477" s="1">
        <v>0</v>
      </c>
      <c r="D477" s="57">
        <f t="shared" si="19"/>
        <v>-0.22314355131420971</v>
      </c>
      <c r="E477" s="1">
        <f t="shared" si="18"/>
        <v>2020</v>
      </c>
      <c r="H477" s="1">
        <v>1</v>
      </c>
      <c r="I477" s="1">
        <v>1</v>
      </c>
      <c r="J477" s="1">
        <v>1</v>
      </c>
      <c r="K477" s="1">
        <v>1</v>
      </c>
      <c r="L477" s="1">
        <v>1</v>
      </c>
      <c r="M477" s="1">
        <v>1</v>
      </c>
      <c r="O477" s="1">
        <v>1</v>
      </c>
      <c r="P477" s="1">
        <v>1</v>
      </c>
      <c r="Q477" s="1">
        <v>1</v>
      </c>
    </row>
    <row r="478" spans="1:17" x14ac:dyDescent="0.3">
      <c r="A478" s="15">
        <v>43875</v>
      </c>
      <c r="B478" s="1">
        <v>0.2</v>
      </c>
      <c r="C478" s="1">
        <v>0</v>
      </c>
      <c r="D478" s="57">
        <f t="shared" si="19"/>
        <v>0</v>
      </c>
      <c r="E478" s="1">
        <f t="shared" si="18"/>
        <v>2020</v>
      </c>
      <c r="H478" s="1">
        <v>1</v>
      </c>
      <c r="I478" s="1">
        <v>1</v>
      </c>
      <c r="K478" s="1">
        <v>1</v>
      </c>
      <c r="L478" s="1">
        <v>1</v>
      </c>
      <c r="M478" s="1">
        <v>1</v>
      </c>
      <c r="O478" s="1">
        <v>1</v>
      </c>
      <c r="P478" s="1">
        <v>1</v>
      </c>
      <c r="Q478" s="1">
        <v>1</v>
      </c>
    </row>
    <row r="479" spans="1:17" x14ac:dyDescent="0.3">
      <c r="A479" s="15">
        <v>43874</v>
      </c>
      <c r="B479" s="1">
        <v>0.2</v>
      </c>
      <c r="C479" s="1">
        <v>0</v>
      </c>
      <c r="D479" s="57">
        <f t="shared" si="19"/>
        <v>0</v>
      </c>
      <c r="E479" s="1">
        <f t="shared" si="18"/>
        <v>2020</v>
      </c>
      <c r="H479" s="1">
        <v>1</v>
      </c>
      <c r="I479" s="1">
        <v>1</v>
      </c>
      <c r="K479" s="1">
        <v>1</v>
      </c>
      <c r="L479" s="1">
        <v>1</v>
      </c>
      <c r="M479" s="1">
        <v>1</v>
      </c>
      <c r="O479" s="1">
        <v>1</v>
      </c>
      <c r="P479" s="1">
        <v>1</v>
      </c>
      <c r="Q479" s="1">
        <v>1</v>
      </c>
    </row>
    <row r="480" spans="1:17" x14ac:dyDescent="0.3">
      <c r="A480" s="15">
        <v>43873</v>
      </c>
      <c r="B480" s="1">
        <v>0.25</v>
      </c>
      <c r="C480" s="1">
        <v>0</v>
      </c>
      <c r="D480" s="57">
        <f t="shared" si="19"/>
        <v>0.22314355131420976</v>
      </c>
      <c r="E480" s="1">
        <f t="shared" si="18"/>
        <v>2020</v>
      </c>
      <c r="H480" s="1">
        <v>1</v>
      </c>
      <c r="I480" s="1">
        <v>1</v>
      </c>
      <c r="K480" s="1">
        <v>1</v>
      </c>
      <c r="L480" s="1">
        <v>1</v>
      </c>
      <c r="M480" s="1">
        <v>1</v>
      </c>
      <c r="O480" s="1">
        <v>1</v>
      </c>
      <c r="P480" s="1">
        <v>1</v>
      </c>
      <c r="Q480" s="1">
        <v>1</v>
      </c>
    </row>
    <row r="481" spans="1:17" x14ac:dyDescent="0.3">
      <c r="A481" s="15">
        <v>43872</v>
      </c>
      <c r="B481" s="1">
        <v>0.2</v>
      </c>
      <c r="C481" s="1">
        <v>0</v>
      </c>
      <c r="D481" s="57">
        <f t="shared" si="19"/>
        <v>-0.22314355131420971</v>
      </c>
      <c r="E481" s="1">
        <f t="shared" si="18"/>
        <v>2020</v>
      </c>
      <c r="H481" s="1">
        <v>1</v>
      </c>
      <c r="I481" s="1">
        <v>1</v>
      </c>
      <c r="K481" s="1">
        <v>1</v>
      </c>
      <c r="L481" s="1">
        <v>1</v>
      </c>
      <c r="M481" s="1">
        <v>1</v>
      </c>
      <c r="O481" s="1">
        <v>1</v>
      </c>
      <c r="P481" s="1">
        <v>1</v>
      </c>
      <c r="Q481" s="1">
        <v>1</v>
      </c>
    </row>
    <row r="482" spans="1:17" x14ac:dyDescent="0.3">
      <c r="A482" s="15">
        <v>43871</v>
      </c>
      <c r="B482" s="1">
        <v>0.25</v>
      </c>
      <c r="C482" s="1">
        <v>0</v>
      </c>
      <c r="D482" s="57">
        <f t="shared" si="19"/>
        <v>0.22314355131420976</v>
      </c>
      <c r="E482" s="1">
        <f t="shared" si="18"/>
        <v>2020</v>
      </c>
      <c r="H482" s="1">
        <v>1</v>
      </c>
      <c r="I482" s="1">
        <v>1</v>
      </c>
      <c r="K482" s="1">
        <v>1</v>
      </c>
      <c r="L482" s="1">
        <v>1</v>
      </c>
      <c r="M482" s="1">
        <v>1</v>
      </c>
      <c r="O482" s="1">
        <v>1</v>
      </c>
      <c r="P482" s="1">
        <v>1</v>
      </c>
      <c r="Q482" s="1">
        <v>1</v>
      </c>
    </row>
    <row r="483" spans="1:17" x14ac:dyDescent="0.3">
      <c r="A483" s="15">
        <v>43868</v>
      </c>
      <c r="B483" s="1">
        <v>0.25</v>
      </c>
      <c r="C483" s="1">
        <v>0</v>
      </c>
      <c r="D483" s="57">
        <f t="shared" si="19"/>
        <v>0</v>
      </c>
      <c r="E483" s="1">
        <f t="shared" si="18"/>
        <v>2020</v>
      </c>
      <c r="H483" s="1">
        <v>1</v>
      </c>
      <c r="I483" s="1">
        <v>1</v>
      </c>
      <c r="K483" s="1">
        <v>1</v>
      </c>
      <c r="L483" s="1">
        <v>1</v>
      </c>
      <c r="M483" s="1">
        <v>1</v>
      </c>
      <c r="O483" s="1">
        <v>1</v>
      </c>
      <c r="P483" s="1">
        <v>1</v>
      </c>
      <c r="Q483" s="1">
        <v>1</v>
      </c>
    </row>
    <row r="484" spans="1:17" x14ac:dyDescent="0.3">
      <c r="A484" s="15">
        <v>43867</v>
      </c>
      <c r="B484" s="1">
        <v>0.25</v>
      </c>
      <c r="C484" s="1">
        <v>0</v>
      </c>
      <c r="D484" s="57">
        <f t="shared" si="19"/>
        <v>0</v>
      </c>
      <c r="E484" s="1">
        <f t="shared" si="18"/>
        <v>2020</v>
      </c>
      <c r="H484" s="1">
        <v>1</v>
      </c>
      <c r="I484" s="1">
        <v>1</v>
      </c>
      <c r="K484" s="1">
        <v>1</v>
      </c>
      <c r="L484" s="1">
        <v>1</v>
      </c>
      <c r="M484" s="1">
        <v>1</v>
      </c>
      <c r="O484" s="1">
        <v>1</v>
      </c>
      <c r="P484" s="1">
        <v>1</v>
      </c>
      <c r="Q484" s="1">
        <v>1</v>
      </c>
    </row>
    <row r="485" spans="1:17" x14ac:dyDescent="0.3">
      <c r="A485" s="15">
        <v>43866</v>
      </c>
      <c r="B485" s="1">
        <v>0.25</v>
      </c>
      <c r="C485" s="1">
        <v>0</v>
      </c>
      <c r="D485" s="57">
        <f t="shared" si="19"/>
        <v>0</v>
      </c>
      <c r="E485" s="1">
        <f t="shared" si="18"/>
        <v>2020</v>
      </c>
      <c r="H485" s="1">
        <v>1</v>
      </c>
      <c r="I485" s="1">
        <v>1</v>
      </c>
      <c r="K485" s="1">
        <v>1</v>
      </c>
      <c r="L485" s="1">
        <v>1</v>
      </c>
      <c r="M485" s="1">
        <v>1</v>
      </c>
      <c r="O485" s="1">
        <v>1</v>
      </c>
      <c r="P485" s="1">
        <v>1</v>
      </c>
      <c r="Q485" s="1">
        <v>1</v>
      </c>
    </row>
    <row r="486" spans="1:17" x14ac:dyDescent="0.3">
      <c r="A486" s="15">
        <v>43865</v>
      </c>
      <c r="B486" s="1">
        <v>0.25</v>
      </c>
      <c r="C486" s="1">
        <v>0</v>
      </c>
      <c r="D486" s="57">
        <f t="shared" si="19"/>
        <v>0</v>
      </c>
      <c r="E486" s="1">
        <f t="shared" si="18"/>
        <v>2020</v>
      </c>
      <c r="H486" s="1">
        <v>1</v>
      </c>
      <c r="I486" s="1">
        <v>1</v>
      </c>
      <c r="K486" s="1">
        <v>1</v>
      </c>
      <c r="L486" s="1">
        <v>1</v>
      </c>
      <c r="M486" s="1">
        <v>1</v>
      </c>
      <c r="O486" s="1">
        <v>1</v>
      </c>
      <c r="P486" s="1">
        <v>1</v>
      </c>
      <c r="Q486" s="1">
        <v>1</v>
      </c>
    </row>
    <row r="487" spans="1:17" x14ac:dyDescent="0.3">
      <c r="A487" s="15">
        <v>43864</v>
      </c>
      <c r="B487" s="1">
        <v>0.25</v>
      </c>
      <c r="C487" s="1">
        <v>0</v>
      </c>
      <c r="D487" s="57">
        <f t="shared" si="19"/>
        <v>0</v>
      </c>
      <c r="E487" s="1">
        <f t="shared" si="18"/>
        <v>2020</v>
      </c>
      <c r="H487" s="1">
        <v>1</v>
      </c>
      <c r="I487" s="1">
        <v>1</v>
      </c>
      <c r="K487" s="1">
        <v>1</v>
      </c>
      <c r="L487" s="1">
        <v>1</v>
      </c>
      <c r="M487" s="1">
        <v>1</v>
      </c>
      <c r="O487" s="1">
        <v>1</v>
      </c>
      <c r="P487" s="1">
        <v>1</v>
      </c>
      <c r="Q487" s="1">
        <v>1</v>
      </c>
    </row>
    <row r="488" spans="1:17" x14ac:dyDescent="0.3">
      <c r="A488" s="15">
        <v>43861</v>
      </c>
      <c r="B488" s="1">
        <v>0.25</v>
      </c>
      <c r="C488" s="1">
        <v>0</v>
      </c>
      <c r="D488" s="57">
        <f t="shared" si="19"/>
        <v>0</v>
      </c>
      <c r="E488" s="1">
        <f t="shared" si="18"/>
        <v>2020</v>
      </c>
      <c r="H488" s="1">
        <v>1</v>
      </c>
      <c r="I488" s="1">
        <v>1</v>
      </c>
      <c r="K488" s="1">
        <v>1</v>
      </c>
      <c r="L488" s="1">
        <v>1</v>
      </c>
      <c r="M488" s="1">
        <v>1</v>
      </c>
      <c r="O488" s="1">
        <v>1</v>
      </c>
      <c r="P488" s="1">
        <v>1</v>
      </c>
      <c r="Q488" s="1">
        <v>1</v>
      </c>
    </row>
    <row r="489" spans="1:17" x14ac:dyDescent="0.3">
      <c r="A489" s="15">
        <v>43860</v>
      </c>
      <c r="B489" s="1">
        <v>0.2</v>
      </c>
      <c r="C489" s="1">
        <v>0</v>
      </c>
      <c r="D489" s="57">
        <f t="shared" si="19"/>
        <v>-0.22314355131420971</v>
      </c>
      <c r="E489" s="1">
        <f t="shared" si="18"/>
        <v>2020</v>
      </c>
      <c r="H489" s="1">
        <v>1</v>
      </c>
      <c r="I489" s="1">
        <v>1</v>
      </c>
      <c r="K489" s="1">
        <v>1</v>
      </c>
      <c r="L489" s="1">
        <v>1</v>
      </c>
      <c r="M489" s="1">
        <v>1</v>
      </c>
      <c r="O489" s="1">
        <v>1</v>
      </c>
      <c r="P489" s="1">
        <v>1</v>
      </c>
      <c r="Q489" s="1">
        <v>1</v>
      </c>
    </row>
    <row r="490" spans="1:17" x14ac:dyDescent="0.3">
      <c r="A490" s="15">
        <v>43859</v>
      </c>
      <c r="B490" s="1">
        <v>0.25</v>
      </c>
      <c r="C490" s="1">
        <v>0</v>
      </c>
      <c r="D490" s="57">
        <f t="shared" si="19"/>
        <v>0.22314355131420976</v>
      </c>
      <c r="E490" s="1">
        <f t="shared" si="18"/>
        <v>2020</v>
      </c>
      <c r="H490" s="1">
        <v>1</v>
      </c>
      <c r="I490" s="1">
        <v>1</v>
      </c>
      <c r="K490" s="1">
        <v>1</v>
      </c>
      <c r="L490" s="1">
        <v>1</v>
      </c>
      <c r="M490" s="1">
        <v>1</v>
      </c>
      <c r="O490" s="1">
        <v>1</v>
      </c>
      <c r="P490" s="1">
        <v>1</v>
      </c>
      <c r="Q490" s="1">
        <v>1</v>
      </c>
    </row>
    <row r="491" spans="1:17" x14ac:dyDescent="0.3">
      <c r="A491" s="15">
        <v>43858</v>
      </c>
      <c r="B491" s="1">
        <v>0.3</v>
      </c>
      <c r="C491" s="1">
        <v>0</v>
      </c>
      <c r="D491" s="57">
        <f t="shared" si="19"/>
        <v>0.18232155679395459</v>
      </c>
      <c r="E491" s="1">
        <f t="shared" si="18"/>
        <v>2020</v>
      </c>
      <c r="H491" s="1">
        <v>1</v>
      </c>
      <c r="I491" s="1">
        <v>1</v>
      </c>
      <c r="K491" s="1">
        <v>1</v>
      </c>
      <c r="L491" s="1">
        <v>1</v>
      </c>
      <c r="M491" s="1">
        <v>1</v>
      </c>
      <c r="O491" s="1">
        <v>1</v>
      </c>
      <c r="P491" s="1">
        <v>1</v>
      </c>
      <c r="Q491" s="1">
        <v>1</v>
      </c>
    </row>
    <row r="492" spans="1:17" x14ac:dyDescent="0.3">
      <c r="A492" s="15">
        <v>43857</v>
      </c>
      <c r="B492" s="1">
        <v>0.3</v>
      </c>
      <c r="C492" s="1">
        <v>0</v>
      </c>
      <c r="D492" s="57">
        <f t="shared" si="19"/>
        <v>0</v>
      </c>
      <c r="E492" s="1">
        <f t="shared" si="18"/>
        <v>2020</v>
      </c>
      <c r="H492" s="1">
        <v>1</v>
      </c>
      <c r="I492" s="1">
        <v>1</v>
      </c>
      <c r="K492" s="1">
        <v>1</v>
      </c>
      <c r="L492" s="1">
        <v>1</v>
      </c>
      <c r="M492" s="1">
        <v>1</v>
      </c>
      <c r="O492" s="1">
        <v>1</v>
      </c>
      <c r="P492" s="1">
        <v>1</v>
      </c>
      <c r="Q492" s="1">
        <v>1</v>
      </c>
    </row>
    <row r="493" spans="1:17" x14ac:dyDescent="0.3">
      <c r="A493" s="15">
        <v>43854</v>
      </c>
      <c r="B493" s="1">
        <v>0.25</v>
      </c>
      <c r="C493" s="1">
        <v>0</v>
      </c>
      <c r="D493" s="57">
        <f t="shared" si="19"/>
        <v>-0.18232155679395459</v>
      </c>
      <c r="E493" s="1">
        <f t="shared" si="18"/>
        <v>2020</v>
      </c>
      <c r="H493" s="1">
        <v>1</v>
      </c>
      <c r="I493" s="1">
        <v>1</v>
      </c>
      <c r="K493" s="1">
        <v>1</v>
      </c>
      <c r="L493" s="1">
        <v>1</v>
      </c>
      <c r="M493" s="1">
        <v>1</v>
      </c>
      <c r="O493" s="1">
        <v>1</v>
      </c>
      <c r="P493" s="1">
        <v>1</v>
      </c>
      <c r="Q493" s="1">
        <v>1</v>
      </c>
    </row>
    <row r="494" spans="1:17" x14ac:dyDescent="0.3">
      <c r="A494" s="15">
        <v>43853</v>
      </c>
      <c r="B494" s="1">
        <v>0.3</v>
      </c>
      <c r="C494" s="1">
        <v>0</v>
      </c>
      <c r="D494" s="57">
        <f t="shared" si="19"/>
        <v>0.18232155679395459</v>
      </c>
      <c r="E494" s="1">
        <f t="shared" si="18"/>
        <v>2020</v>
      </c>
      <c r="H494" s="1">
        <v>1</v>
      </c>
      <c r="I494" s="1">
        <v>1</v>
      </c>
      <c r="K494" s="1">
        <v>1</v>
      </c>
      <c r="L494" s="1">
        <v>1</v>
      </c>
      <c r="M494" s="1">
        <v>1</v>
      </c>
      <c r="O494" s="1">
        <v>1</v>
      </c>
      <c r="P494" s="1">
        <v>1</v>
      </c>
      <c r="Q494" s="1">
        <v>1</v>
      </c>
    </row>
    <row r="495" spans="1:17" x14ac:dyDescent="0.3">
      <c r="A495" s="15">
        <v>43852</v>
      </c>
      <c r="B495" s="1">
        <v>0.25</v>
      </c>
      <c r="C495" s="1">
        <v>0</v>
      </c>
      <c r="D495" s="57">
        <f t="shared" si="19"/>
        <v>-0.18232155679395459</v>
      </c>
      <c r="E495" s="1">
        <f t="shared" si="18"/>
        <v>2020</v>
      </c>
      <c r="H495" s="1">
        <v>1</v>
      </c>
      <c r="I495" s="1">
        <v>1</v>
      </c>
      <c r="K495" s="1">
        <v>1</v>
      </c>
      <c r="L495" s="1">
        <v>1</v>
      </c>
      <c r="M495" s="1">
        <v>1</v>
      </c>
      <c r="O495" s="1">
        <v>1</v>
      </c>
      <c r="P495" s="1">
        <v>1</v>
      </c>
      <c r="Q495" s="1">
        <v>1</v>
      </c>
    </row>
    <row r="496" spans="1:17" x14ac:dyDescent="0.3">
      <c r="A496" s="15">
        <v>43851</v>
      </c>
      <c r="B496" s="1">
        <v>0.2</v>
      </c>
      <c r="C496" s="1">
        <v>0</v>
      </c>
      <c r="D496" s="57">
        <f t="shared" si="19"/>
        <v>-0.22314355131420971</v>
      </c>
      <c r="E496" s="1">
        <f t="shared" si="18"/>
        <v>2020</v>
      </c>
      <c r="H496" s="1">
        <v>1</v>
      </c>
      <c r="I496" s="1">
        <v>1</v>
      </c>
      <c r="K496" s="1">
        <v>1</v>
      </c>
      <c r="L496" s="1">
        <v>1</v>
      </c>
      <c r="M496" s="1">
        <v>1</v>
      </c>
      <c r="O496" s="1">
        <v>1</v>
      </c>
      <c r="P496" s="1">
        <v>1</v>
      </c>
      <c r="Q496" s="1">
        <v>1</v>
      </c>
    </row>
    <row r="497" spans="1:17" x14ac:dyDescent="0.3">
      <c r="A497" s="15">
        <v>43850</v>
      </c>
      <c r="B497" s="1">
        <v>0.2</v>
      </c>
      <c r="C497" s="1">
        <v>0</v>
      </c>
      <c r="D497" s="57">
        <f t="shared" si="19"/>
        <v>0</v>
      </c>
      <c r="E497" s="1">
        <f t="shared" si="18"/>
        <v>2020</v>
      </c>
      <c r="H497" s="1">
        <v>1</v>
      </c>
      <c r="I497" s="1">
        <v>1</v>
      </c>
      <c r="K497" s="1">
        <v>1</v>
      </c>
      <c r="L497" s="1">
        <v>1</v>
      </c>
      <c r="M497" s="1">
        <v>1</v>
      </c>
      <c r="O497" s="1">
        <v>1</v>
      </c>
      <c r="P497" s="1">
        <v>1</v>
      </c>
      <c r="Q497" s="1">
        <v>1</v>
      </c>
    </row>
    <row r="498" spans="1:17" x14ac:dyDescent="0.3">
      <c r="A498" s="15">
        <v>43847</v>
      </c>
      <c r="B498" s="1">
        <v>0.2</v>
      </c>
      <c r="C498" s="1">
        <v>0</v>
      </c>
      <c r="D498" s="57">
        <f t="shared" si="19"/>
        <v>0</v>
      </c>
      <c r="E498" s="1">
        <f t="shared" si="18"/>
        <v>2020</v>
      </c>
      <c r="H498" s="1">
        <v>1</v>
      </c>
      <c r="I498" s="1">
        <v>1</v>
      </c>
      <c r="K498" s="1">
        <v>1</v>
      </c>
      <c r="L498" s="1">
        <v>1</v>
      </c>
      <c r="M498" s="1">
        <v>1</v>
      </c>
      <c r="O498" s="1">
        <v>1</v>
      </c>
      <c r="P498" s="1">
        <v>1</v>
      </c>
      <c r="Q498" s="1">
        <v>1</v>
      </c>
    </row>
    <row r="499" spans="1:17" x14ac:dyDescent="0.3">
      <c r="A499" s="15">
        <v>43846</v>
      </c>
      <c r="B499" s="1">
        <v>0.25</v>
      </c>
      <c r="C499" s="1">
        <v>0</v>
      </c>
      <c r="D499" s="57">
        <f t="shared" si="19"/>
        <v>0.22314355131420976</v>
      </c>
      <c r="E499" s="1">
        <f t="shared" si="18"/>
        <v>2020</v>
      </c>
      <c r="H499" s="1">
        <v>1</v>
      </c>
      <c r="I499" s="1">
        <v>1</v>
      </c>
      <c r="K499" s="1">
        <v>1</v>
      </c>
      <c r="L499" s="1">
        <v>1</v>
      </c>
      <c r="M499" s="1">
        <v>1</v>
      </c>
      <c r="O499" s="1">
        <v>1</v>
      </c>
      <c r="P499" s="1">
        <v>1</v>
      </c>
      <c r="Q499" s="1">
        <v>1</v>
      </c>
    </row>
    <row r="500" spans="1:17" x14ac:dyDescent="0.3">
      <c r="A500" s="15">
        <v>43845</v>
      </c>
      <c r="B500" s="1">
        <v>0.2</v>
      </c>
      <c r="C500" s="1">
        <v>0</v>
      </c>
      <c r="D500" s="57">
        <f t="shared" si="19"/>
        <v>-0.22314355131420971</v>
      </c>
      <c r="E500" s="1">
        <f t="shared" si="18"/>
        <v>2020</v>
      </c>
      <c r="H500" s="1">
        <v>1</v>
      </c>
      <c r="I500" s="1">
        <v>1</v>
      </c>
      <c r="K500" s="1">
        <v>1</v>
      </c>
      <c r="L500" s="1">
        <v>1</v>
      </c>
      <c r="M500" s="1">
        <v>1</v>
      </c>
      <c r="O500" s="1">
        <v>1</v>
      </c>
      <c r="P500" s="1">
        <v>1</v>
      </c>
      <c r="Q500" s="1">
        <v>1</v>
      </c>
    </row>
    <row r="501" spans="1:17" x14ac:dyDescent="0.3">
      <c r="A501" s="15">
        <v>43844</v>
      </c>
      <c r="B501" s="1">
        <v>0.15</v>
      </c>
      <c r="C501" s="1">
        <v>0</v>
      </c>
      <c r="D501" s="57">
        <f t="shared" si="19"/>
        <v>-0.28768207245178107</v>
      </c>
      <c r="E501" s="1">
        <f t="shared" si="18"/>
        <v>2020</v>
      </c>
      <c r="H501" s="1">
        <v>1</v>
      </c>
      <c r="I501" s="1">
        <v>1</v>
      </c>
      <c r="K501" s="1">
        <v>1</v>
      </c>
      <c r="L501" s="1">
        <v>1</v>
      </c>
      <c r="M501" s="1">
        <v>1</v>
      </c>
      <c r="O501" s="1">
        <v>1</v>
      </c>
      <c r="P501" s="1">
        <v>1</v>
      </c>
      <c r="Q501" s="1">
        <v>1</v>
      </c>
    </row>
    <row r="502" spans="1:17" x14ac:dyDescent="0.3">
      <c r="A502" s="15">
        <v>43843</v>
      </c>
      <c r="B502" s="1">
        <v>0.15</v>
      </c>
      <c r="C502" s="1">
        <v>0</v>
      </c>
      <c r="D502" s="57">
        <f t="shared" si="19"/>
        <v>0</v>
      </c>
      <c r="E502" s="1">
        <f t="shared" si="18"/>
        <v>2020</v>
      </c>
      <c r="H502" s="1">
        <v>1</v>
      </c>
      <c r="I502" s="1">
        <v>1</v>
      </c>
      <c r="K502" s="1">
        <v>1</v>
      </c>
      <c r="L502" s="1">
        <v>1</v>
      </c>
      <c r="M502" s="1">
        <v>1</v>
      </c>
      <c r="O502" s="1">
        <v>1</v>
      </c>
      <c r="P502" s="1">
        <v>1</v>
      </c>
      <c r="Q502" s="1">
        <v>1</v>
      </c>
    </row>
    <row r="503" spans="1:17" x14ac:dyDescent="0.3">
      <c r="A503" s="15">
        <v>43840</v>
      </c>
      <c r="B503" s="1">
        <v>0.15</v>
      </c>
      <c r="C503" s="1">
        <v>0</v>
      </c>
      <c r="D503" s="57">
        <f t="shared" si="19"/>
        <v>0</v>
      </c>
      <c r="E503" s="1">
        <f t="shared" si="18"/>
        <v>2020</v>
      </c>
      <c r="H503" s="1">
        <v>1</v>
      </c>
      <c r="I503" s="1">
        <v>1</v>
      </c>
      <c r="K503" s="1">
        <v>1</v>
      </c>
      <c r="L503" s="1">
        <v>1</v>
      </c>
      <c r="M503" s="1">
        <v>1</v>
      </c>
      <c r="O503" s="1">
        <v>1</v>
      </c>
      <c r="P503" s="1">
        <v>1</v>
      </c>
      <c r="Q503" s="1">
        <v>1</v>
      </c>
    </row>
    <row r="504" spans="1:17" x14ac:dyDescent="0.3">
      <c r="A504" s="15">
        <v>43839</v>
      </c>
      <c r="B504" s="1">
        <v>0.2</v>
      </c>
      <c r="C504" s="1">
        <v>0</v>
      </c>
      <c r="D504" s="57">
        <f t="shared" si="19"/>
        <v>0.28768207245178101</v>
      </c>
      <c r="E504" s="1">
        <f t="shared" si="18"/>
        <v>2020</v>
      </c>
      <c r="H504" s="1">
        <v>1</v>
      </c>
      <c r="I504" s="1">
        <v>1</v>
      </c>
      <c r="K504" s="1">
        <v>1</v>
      </c>
      <c r="L504" s="1">
        <v>1</v>
      </c>
      <c r="M504" s="1">
        <v>1</v>
      </c>
      <c r="O504" s="1">
        <v>1</v>
      </c>
      <c r="P504" s="1">
        <v>1</v>
      </c>
      <c r="Q504" s="1">
        <v>1</v>
      </c>
    </row>
    <row r="505" spans="1:17" x14ac:dyDescent="0.3">
      <c r="A505" s="15">
        <v>43838</v>
      </c>
      <c r="B505" s="1">
        <v>0.2</v>
      </c>
      <c r="C505" s="1">
        <v>0</v>
      </c>
      <c r="D505" s="57">
        <f t="shared" si="19"/>
        <v>0</v>
      </c>
      <c r="E505" s="1">
        <f t="shared" si="18"/>
        <v>2020</v>
      </c>
      <c r="H505" s="1">
        <v>1</v>
      </c>
      <c r="I505" s="1">
        <v>1</v>
      </c>
      <c r="K505" s="1">
        <v>1</v>
      </c>
      <c r="L505" s="1">
        <v>1</v>
      </c>
      <c r="M505" s="1">
        <v>1</v>
      </c>
      <c r="O505" s="1">
        <v>1</v>
      </c>
      <c r="P505" s="1">
        <v>1</v>
      </c>
      <c r="Q505" s="1">
        <v>1</v>
      </c>
    </row>
    <row r="506" spans="1:17" x14ac:dyDescent="0.3">
      <c r="A506" s="15">
        <v>43837</v>
      </c>
      <c r="B506" s="1">
        <v>0.2</v>
      </c>
      <c r="C506" s="1">
        <v>0</v>
      </c>
      <c r="D506" s="57">
        <f t="shared" si="19"/>
        <v>0</v>
      </c>
      <c r="E506" s="1">
        <f t="shared" si="18"/>
        <v>2020</v>
      </c>
      <c r="H506" s="1">
        <v>1</v>
      </c>
      <c r="I506" s="1">
        <v>1</v>
      </c>
      <c r="K506" s="1">
        <v>1</v>
      </c>
      <c r="L506" s="1">
        <v>1</v>
      </c>
      <c r="M506" s="1">
        <v>1</v>
      </c>
      <c r="O506" s="1">
        <v>1</v>
      </c>
      <c r="P506" s="1">
        <v>1</v>
      </c>
      <c r="Q506" s="1">
        <v>1</v>
      </c>
    </row>
    <row r="507" spans="1:17" x14ac:dyDescent="0.3">
      <c r="A507" s="15">
        <v>43836</v>
      </c>
      <c r="B507" s="1">
        <v>0.2</v>
      </c>
      <c r="C507" s="1">
        <v>0</v>
      </c>
      <c r="D507" s="57">
        <f t="shared" si="19"/>
        <v>0</v>
      </c>
      <c r="E507" s="1">
        <f t="shared" si="18"/>
        <v>2020</v>
      </c>
      <c r="H507" s="1">
        <v>1</v>
      </c>
      <c r="I507" s="1">
        <v>1</v>
      </c>
      <c r="K507" s="1">
        <v>1</v>
      </c>
      <c r="L507" s="1">
        <v>1</v>
      </c>
      <c r="M507" s="1">
        <v>1</v>
      </c>
      <c r="O507" s="1">
        <v>1</v>
      </c>
      <c r="P507" s="1">
        <v>1</v>
      </c>
      <c r="Q507" s="1">
        <v>1</v>
      </c>
    </row>
    <row r="508" spans="1:17" x14ac:dyDescent="0.3">
      <c r="A508" s="15">
        <v>43833</v>
      </c>
      <c r="B508" s="1">
        <v>0.15</v>
      </c>
      <c r="C508" s="1">
        <v>0</v>
      </c>
      <c r="D508" s="57">
        <f t="shared" si="19"/>
        <v>-0.28768207245178107</v>
      </c>
      <c r="E508" s="1">
        <f t="shared" si="18"/>
        <v>2020</v>
      </c>
      <c r="H508" s="1">
        <v>1</v>
      </c>
      <c r="I508" s="1">
        <v>1</v>
      </c>
      <c r="K508" s="1">
        <v>1</v>
      </c>
      <c r="L508" s="1">
        <v>1</v>
      </c>
      <c r="M508" s="1">
        <v>1</v>
      </c>
      <c r="O508" s="1">
        <v>1</v>
      </c>
      <c r="P508" s="1">
        <v>1</v>
      </c>
      <c r="Q508" s="1">
        <v>1</v>
      </c>
    </row>
    <row r="509" spans="1:17" x14ac:dyDescent="0.3">
      <c r="A509" s="15">
        <v>43832</v>
      </c>
      <c r="B509" s="1">
        <v>0.2</v>
      </c>
      <c r="C509" s="1">
        <v>0</v>
      </c>
      <c r="D509" s="57">
        <f t="shared" si="19"/>
        <v>0.28768207245178101</v>
      </c>
      <c r="E509" s="1">
        <f t="shared" si="18"/>
        <v>2020</v>
      </c>
      <c r="H509" s="1">
        <v>1</v>
      </c>
      <c r="I509" s="1">
        <v>1</v>
      </c>
      <c r="K509" s="1">
        <v>1</v>
      </c>
      <c r="L509" s="1">
        <v>1</v>
      </c>
      <c r="M509" s="1">
        <v>1</v>
      </c>
      <c r="O509" s="1">
        <v>1</v>
      </c>
      <c r="P509" s="1">
        <v>1</v>
      </c>
      <c r="Q509" s="1">
        <v>1</v>
      </c>
    </row>
    <row r="510" spans="1:17" x14ac:dyDescent="0.3">
      <c r="A510" s="15">
        <v>43830</v>
      </c>
      <c r="B510" s="1">
        <v>0.2</v>
      </c>
      <c r="C510" s="1">
        <v>0</v>
      </c>
      <c r="D510" s="57">
        <f t="shared" si="19"/>
        <v>0</v>
      </c>
      <c r="E510" s="1">
        <f t="shared" si="18"/>
        <v>2019</v>
      </c>
      <c r="H510" s="1">
        <v>1</v>
      </c>
      <c r="I510" s="1">
        <v>1</v>
      </c>
      <c r="K510" s="1">
        <v>1</v>
      </c>
      <c r="L510" s="1">
        <v>1</v>
      </c>
      <c r="M510" s="1">
        <v>1</v>
      </c>
      <c r="O510" s="1">
        <v>1</v>
      </c>
      <c r="P510" s="1">
        <v>1</v>
      </c>
      <c r="Q510" s="1">
        <v>1</v>
      </c>
    </row>
    <row r="511" spans="1:17" x14ac:dyDescent="0.3">
      <c r="A511" s="15">
        <v>43829</v>
      </c>
      <c r="B511" s="1">
        <v>0.2</v>
      </c>
      <c r="C511" s="1">
        <v>0</v>
      </c>
      <c r="D511" s="57">
        <f t="shared" si="19"/>
        <v>0</v>
      </c>
      <c r="E511" s="1">
        <f t="shared" si="18"/>
        <v>2019</v>
      </c>
      <c r="H511" s="1">
        <v>1</v>
      </c>
      <c r="I511" s="1">
        <v>1</v>
      </c>
      <c r="K511" s="1">
        <v>1</v>
      </c>
      <c r="L511" s="1">
        <v>1</v>
      </c>
      <c r="M511" s="1">
        <v>1</v>
      </c>
      <c r="O511" s="1">
        <v>1</v>
      </c>
      <c r="P511" s="1">
        <v>1</v>
      </c>
      <c r="Q511" s="1">
        <v>1</v>
      </c>
    </row>
    <row r="512" spans="1:17" x14ac:dyDescent="0.3">
      <c r="A512" s="15">
        <v>43826</v>
      </c>
      <c r="B512" s="1">
        <v>0.15</v>
      </c>
      <c r="C512" s="1">
        <v>0</v>
      </c>
      <c r="D512" s="57">
        <f t="shared" si="19"/>
        <v>-0.28768207245178107</v>
      </c>
      <c r="E512" s="1">
        <f t="shared" si="18"/>
        <v>2019</v>
      </c>
      <c r="H512" s="1">
        <v>1</v>
      </c>
      <c r="I512" s="1">
        <v>1</v>
      </c>
      <c r="K512" s="1">
        <v>1</v>
      </c>
      <c r="L512" s="1">
        <v>1</v>
      </c>
      <c r="M512" s="1">
        <v>1</v>
      </c>
      <c r="O512" s="1">
        <v>1</v>
      </c>
      <c r="P512" s="1">
        <v>1</v>
      </c>
      <c r="Q512" s="1">
        <v>1</v>
      </c>
    </row>
    <row r="513" spans="1:17" x14ac:dyDescent="0.3">
      <c r="A513" s="15">
        <v>43823</v>
      </c>
      <c r="B513" s="1">
        <v>0.2</v>
      </c>
      <c r="C513" s="1">
        <v>0</v>
      </c>
      <c r="D513" s="57">
        <f t="shared" si="19"/>
        <v>0.28768207245178101</v>
      </c>
      <c r="E513" s="1">
        <f t="shared" si="18"/>
        <v>2019</v>
      </c>
      <c r="H513" s="1">
        <v>1</v>
      </c>
      <c r="I513" s="1">
        <v>1</v>
      </c>
      <c r="K513" s="1">
        <v>1</v>
      </c>
      <c r="L513" s="1">
        <v>1</v>
      </c>
      <c r="M513" s="1">
        <v>1</v>
      </c>
      <c r="O513" s="1">
        <v>1</v>
      </c>
      <c r="P513" s="1">
        <v>1</v>
      </c>
      <c r="Q513" s="1">
        <v>1</v>
      </c>
    </row>
    <row r="514" spans="1:17" x14ac:dyDescent="0.3">
      <c r="A514" s="15">
        <v>43822</v>
      </c>
      <c r="B514" s="1">
        <v>0.2</v>
      </c>
      <c r="C514" s="1">
        <v>0</v>
      </c>
      <c r="D514" s="57">
        <f t="shared" si="19"/>
        <v>0</v>
      </c>
      <c r="E514" s="1">
        <f t="shared" si="18"/>
        <v>2019</v>
      </c>
      <c r="H514" s="1">
        <v>1</v>
      </c>
      <c r="I514" s="1">
        <v>1</v>
      </c>
      <c r="K514" s="1">
        <v>1</v>
      </c>
      <c r="L514" s="1">
        <v>1</v>
      </c>
      <c r="M514" s="1">
        <v>1</v>
      </c>
      <c r="O514" s="1">
        <v>1</v>
      </c>
      <c r="P514" s="1">
        <v>1</v>
      </c>
      <c r="Q514" s="1">
        <v>1</v>
      </c>
    </row>
    <row r="515" spans="1:17" x14ac:dyDescent="0.3">
      <c r="A515" s="15">
        <v>43819</v>
      </c>
      <c r="B515" s="1">
        <v>0.2</v>
      </c>
      <c r="C515" s="1">
        <v>0</v>
      </c>
      <c r="D515" s="57">
        <f t="shared" si="19"/>
        <v>0</v>
      </c>
      <c r="E515" s="1">
        <f t="shared" si="18"/>
        <v>2019</v>
      </c>
      <c r="H515" s="1">
        <v>1</v>
      </c>
      <c r="I515" s="1">
        <v>1</v>
      </c>
      <c r="K515" s="1">
        <v>1</v>
      </c>
      <c r="L515" s="1">
        <v>1</v>
      </c>
      <c r="M515" s="1">
        <v>1</v>
      </c>
      <c r="O515" s="1">
        <v>1</v>
      </c>
      <c r="P515" s="1">
        <v>1</v>
      </c>
      <c r="Q515" s="1">
        <v>1</v>
      </c>
    </row>
    <row r="516" spans="1:17" x14ac:dyDescent="0.3">
      <c r="A516" s="15">
        <v>43818</v>
      </c>
      <c r="B516" s="1">
        <v>0.2</v>
      </c>
      <c r="C516" s="1">
        <v>0</v>
      </c>
      <c r="D516" s="57">
        <f t="shared" si="19"/>
        <v>0</v>
      </c>
      <c r="E516" s="1">
        <f t="shared" si="18"/>
        <v>2019</v>
      </c>
      <c r="H516" s="1">
        <v>1</v>
      </c>
      <c r="I516" s="1">
        <v>1</v>
      </c>
      <c r="K516" s="1">
        <v>1</v>
      </c>
      <c r="L516" s="1">
        <v>1</v>
      </c>
      <c r="M516" s="1">
        <v>1</v>
      </c>
      <c r="O516" s="1">
        <v>1</v>
      </c>
      <c r="P516" s="1">
        <v>1</v>
      </c>
      <c r="Q516" s="1">
        <v>1</v>
      </c>
    </row>
    <row r="517" spans="1:17" x14ac:dyDescent="0.3">
      <c r="A517" s="15">
        <v>43817</v>
      </c>
      <c r="B517" s="1">
        <v>0.2</v>
      </c>
      <c r="C517" s="1">
        <v>0</v>
      </c>
      <c r="D517" s="57">
        <f t="shared" si="19"/>
        <v>0</v>
      </c>
      <c r="E517" s="1">
        <f t="shared" si="18"/>
        <v>2019</v>
      </c>
      <c r="H517" s="1">
        <v>1</v>
      </c>
      <c r="I517" s="1">
        <v>1</v>
      </c>
      <c r="K517" s="1">
        <v>1</v>
      </c>
      <c r="L517" s="1">
        <v>1</v>
      </c>
      <c r="M517" s="1">
        <v>1</v>
      </c>
      <c r="O517" s="1">
        <v>1</v>
      </c>
      <c r="P517" s="1">
        <v>1</v>
      </c>
      <c r="Q517" s="1">
        <v>1</v>
      </c>
    </row>
    <row r="518" spans="1:17" x14ac:dyDescent="0.3">
      <c r="A518" s="15">
        <v>43816</v>
      </c>
      <c r="B518" s="1">
        <v>0.2</v>
      </c>
      <c r="C518" s="1">
        <v>0</v>
      </c>
      <c r="D518" s="57">
        <f t="shared" si="19"/>
        <v>0</v>
      </c>
      <c r="E518" s="1">
        <f t="shared" si="18"/>
        <v>2019</v>
      </c>
      <c r="H518" s="1">
        <v>1</v>
      </c>
      <c r="I518" s="1">
        <v>1</v>
      </c>
      <c r="K518" s="1">
        <v>1</v>
      </c>
      <c r="L518" s="1">
        <v>1</v>
      </c>
      <c r="M518" s="1">
        <v>1</v>
      </c>
      <c r="O518" s="1">
        <v>1</v>
      </c>
      <c r="P518" s="1">
        <v>1</v>
      </c>
      <c r="Q518" s="1">
        <v>1</v>
      </c>
    </row>
    <row r="519" spans="1:17" x14ac:dyDescent="0.3">
      <c r="A519" s="15">
        <v>43815</v>
      </c>
      <c r="B519" s="1">
        <v>0.25</v>
      </c>
      <c r="C519" s="1">
        <v>0</v>
      </c>
      <c r="D519" s="57">
        <f t="shared" si="19"/>
        <v>0.22314355131420976</v>
      </c>
      <c r="E519" s="1">
        <f t="shared" si="18"/>
        <v>2019</v>
      </c>
      <c r="H519" s="1">
        <v>1</v>
      </c>
      <c r="I519" s="1">
        <v>1</v>
      </c>
      <c r="K519" s="1">
        <v>1</v>
      </c>
      <c r="L519" s="1">
        <v>1</v>
      </c>
      <c r="M519" s="1">
        <v>1</v>
      </c>
      <c r="O519" s="1">
        <v>1</v>
      </c>
      <c r="P519" s="1">
        <v>1</v>
      </c>
      <c r="Q519" s="1">
        <v>1</v>
      </c>
    </row>
    <row r="520" spans="1:17" x14ac:dyDescent="0.3">
      <c r="A520" s="15">
        <v>43812</v>
      </c>
      <c r="B520" s="1">
        <v>0.2</v>
      </c>
      <c r="C520" s="1">
        <v>0</v>
      </c>
      <c r="D520" s="57">
        <f t="shared" si="19"/>
        <v>-0.22314355131420971</v>
      </c>
      <c r="E520" s="1">
        <f t="shared" si="18"/>
        <v>2019</v>
      </c>
      <c r="H520" s="1">
        <v>1</v>
      </c>
      <c r="I520" s="1">
        <v>1</v>
      </c>
      <c r="K520" s="1">
        <v>1</v>
      </c>
      <c r="L520" s="1">
        <v>1</v>
      </c>
      <c r="M520" s="1">
        <v>1</v>
      </c>
      <c r="O520" s="1">
        <v>1</v>
      </c>
      <c r="P520" s="1">
        <v>1</v>
      </c>
      <c r="Q520" s="1">
        <v>1</v>
      </c>
    </row>
    <row r="521" spans="1:17" x14ac:dyDescent="0.3">
      <c r="A521" s="15">
        <v>43811</v>
      </c>
      <c r="B521" s="1">
        <v>0.2</v>
      </c>
      <c r="C521" s="1">
        <v>0</v>
      </c>
      <c r="D521" s="57">
        <f t="shared" si="19"/>
        <v>0</v>
      </c>
      <c r="E521" s="1">
        <f t="shared" ref="E521:E584" si="20">YEAR(A521)</f>
        <v>2019</v>
      </c>
      <c r="H521" s="1">
        <v>1</v>
      </c>
      <c r="I521" s="1">
        <v>1</v>
      </c>
      <c r="K521" s="1">
        <v>1</v>
      </c>
      <c r="L521" s="1">
        <v>1</v>
      </c>
      <c r="M521" s="1">
        <v>1</v>
      </c>
      <c r="O521" s="1">
        <v>1</v>
      </c>
      <c r="P521" s="1">
        <v>1</v>
      </c>
      <c r="Q521" s="1">
        <v>1</v>
      </c>
    </row>
    <row r="522" spans="1:17" x14ac:dyDescent="0.3">
      <c r="A522" s="15">
        <v>43810</v>
      </c>
      <c r="B522" s="1">
        <v>0.2</v>
      </c>
      <c r="C522" s="1">
        <v>0</v>
      </c>
      <c r="D522" s="57">
        <f t="shared" si="19"/>
        <v>0</v>
      </c>
      <c r="E522" s="1">
        <f t="shared" si="20"/>
        <v>2019</v>
      </c>
      <c r="H522" s="1">
        <v>1</v>
      </c>
      <c r="I522" s="1">
        <v>1</v>
      </c>
      <c r="K522" s="1">
        <v>1</v>
      </c>
      <c r="L522" s="1">
        <v>1</v>
      </c>
      <c r="M522" s="1">
        <v>1</v>
      </c>
      <c r="O522" s="1">
        <v>1</v>
      </c>
      <c r="P522" s="1">
        <v>1</v>
      </c>
      <c r="Q522" s="1">
        <v>1</v>
      </c>
    </row>
    <row r="523" spans="1:17" x14ac:dyDescent="0.3">
      <c r="A523" s="15">
        <v>43809</v>
      </c>
      <c r="B523" s="1">
        <v>0.2</v>
      </c>
      <c r="C523" s="1">
        <v>0</v>
      </c>
      <c r="D523" s="57">
        <f t="shared" ref="D523:D586" si="21">LN((C523+B523)/(B522))</f>
        <v>0</v>
      </c>
      <c r="E523" s="1">
        <f t="shared" si="20"/>
        <v>2019</v>
      </c>
      <c r="H523" s="1">
        <v>1</v>
      </c>
      <c r="I523" s="1">
        <v>1</v>
      </c>
      <c r="K523" s="1">
        <v>1</v>
      </c>
      <c r="L523" s="1">
        <v>1</v>
      </c>
      <c r="M523" s="1">
        <v>1</v>
      </c>
      <c r="O523" s="1">
        <v>1</v>
      </c>
      <c r="P523" s="1">
        <v>1</v>
      </c>
      <c r="Q523" s="1">
        <v>1</v>
      </c>
    </row>
    <row r="524" spans="1:17" x14ac:dyDescent="0.3">
      <c r="A524" s="15">
        <v>43808</v>
      </c>
      <c r="B524" s="1">
        <v>0.2</v>
      </c>
      <c r="C524" s="1">
        <v>0</v>
      </c>
      <c r="D524" s="57">
        <f t="shared" si="21"/>
        <v>0</v>
      </c>
      <c r="E524" s="1">
        <f t="shared" si="20"/>
        <v>2019</v>
      </c>
      <c r="H524" s="1">
        <v>1</v>
      </c>
      <c r="I524" s="1">
        <v>1</v>
      </c>
      <c r="K524" s="1">
        <v>1</v>
      </c>
      <c r="L524" s="1">
        <v>1</v>
      </c>
      <c r="M524" s="1">
        <v>1</v>
      </c>
      <c r="O524" s="1">
        <v>1</v>
      </c>
      <c r="P524" s="1">
        <v>1</v>
      </c>
      <c r="Q524" s="1">
        <v>1</v>
      </c>
    </row>
    <row r="525" spans="1:17" x14ac:dyDescent="0.3">
      <c r="A525" s="15">
        <v>43805</v>
      </c>
      <c r="B525" s="1">
        <v>0.2</v>
      </c>
      <c r="C525" s="1">
        <v>0</v>
      </c>
      <c r="D525" s="57">
        <f t="shared" si="21"/>
        <v>0</v>
      </c>
      <c r="E525" s="1">
        <f t="shared" si="20"/>
        <v>2019</v>
      </c>
      <c r="H525" s="1">
        <v>1</v>
      </c>
      <c r="I525" s="1">
        <v>1</v>
      </c>
      <c r="K525" s="1">
        <v>1</v>
      </c>
      <c r="L525" s="1">
        <v>1</v>
      </c>
      <c r="O525" s="1">
        <v>1</v>
      </c>
      <c r="P525" s="1">
        <v>1</v>
      </c>
      <c r="Q525" s="1">
        <v>1</v>
      </c>
    </row>
    <row r="526" spans="1:17" x14ac:dyDescent="0.3">
      <c r="A526" s="15">
        <v>43804</v>
      </c>
      <c r="B526" s="1">
        <v>0.2</v>
      </c>
      <c r="C526" s="1">
        <v>0</v>
      </c>
      <c r="D526" s="57">
        <f t="shared" si="21"/>
        <v>0</v>
      </c>
      <c r="E526" s="1">
        <f t="shared" si="20"/>
        <v>2019</v>
      </c>
      <c r="H526" s="1">
        <v>1</v>
      </c>
      <c r="I526" s="1">
        <v>1</v>
      </c>
      <c r="K526" s="1">
        <v>1</v>
      </c>
      <c r="L526" s="1">
        <v>1</v>
      </c>
      <c r="O526" s="1">
        <v>1</v>
      </c>
      <c r="P526" s="1">
        <v>1</v>
      </c>
      <c r="Q526" s="1">
        <v>1</v>
      </c>
    </row>
    <row r="527" spans="1:17" x14ac:dyDescent="0.3">
      <c r="A527" s="15">
        <v>43803</v>
      </c>
      <c r="B527" s="1">
        <v>0.2</v>
      </c>
      <c r="C527" s="1">
        <v>0</v>
      </c>
      <c r="D527" s="57">
        <f t="shared" si="21"/>
        <v>0</v>
      </c>
      <c r="E527" s="1">
        <f t="shared" si="20"/>
        <v>2019</v>
      </c>
      <c r="H527" s="1">
        <v>1</v>
      </c>
      <c r="I527" s="1">
        <v>1</v>
      </c>
      <c r="K527" s="1">
        <v>1</v>
      </c>
      <c r="L527" s="1">
        <v>1</v>
      </c>
      <c r="O527" s="1">
        <v>1</v>
      </c>
      <c r="P527" s="1">
        <v>1</v>
      </c>
      <c r="Q527" s="1">
        <v>1</v>
      </c>
    </row>
    <row r="528" spans="1:17" x14ac:dyDescent="0.3">
      <c r="A528" s="15">
        <v>43802</v>
      </c>
      <c r="B528" s="1">
        <v>0.15</v>
      </c>
      <c r="C528" s="1">
        <v>0</v>
      </c>
      <c r="D528" s="57">
        <f t="shared" si="21"/>
        <v>-0.28768207245178107</v>
      </c>
      <c r="E528" s="1">
        <f t="shared" si="20"/>
        <v>2019</v>
      </c>
      <c r="H528" s="1">
        <v>1</v>
      </c>
      <c r="I528" s="1">
        <v>1</v>
      </c>
      <c r="K528" s="1">
        <v>1</v>
      </c>
      <c r="L528" s="1">
        <v>1</v>
      </c>
      <c r="O528" s="1">
        <v>1</v>
      </c>
      <c r="P528" s="1">
        <v>1</v>
      </c>
      <c r="Q528" s="1">
        <v>1</v>
      </c>
    </row>
    <row r="529" spans="1:17" x14ac:dyDescent="0.3">
      <c r="A529" s="15">
        <v>43801</v>
      </c>
      <c r="B529" s="1">
        <v>0.15</v>
      </c>
      <c r="C529" s="1">
        <v>0</v>
      </c>
      <c r="D529" s="57">
        <f t="shared" si="21"/>
        <v>0</v>
      </c>
      <c r="E529" s="1">
        <f t="shared" si="20"/>
        <v>2019</v>
      </c>
      <c r="H529" s="1">
        <v>1</v>
      </c>
      <c r="I529" s="1">
        <v>1</v>
      </c>
      <c r="K529" s="1">
        <v>1</v>
      </c>
      <c r="L529" s="1">
        <v>1</v>
      </c>
      <c r="O529" s="1">
        <v>1</v>
      </c>
      <c r="P529" s="1">
        <v>1</v>
      </c>
      <c r="Q529" s="1">
        <v>1</v>
      </c>
    </row>
    <row r="530" spans="1:17" x14ac:dyDescent="0.3">
      <c r="A530" s="15">
        <v>43798</v>
      </c>
      <c r="B530" s="1">
        <v>0.15</v>
      </c>
      <c r="C530" s="1">
        <v>0</v>
      </c>
      <c r="D530" s="57">
        <f t="shared" si="21"/>
        <v>0</v>
      </c>
      <c r="E530" s="1">
        <f t="shared" si="20"/>
        <v>2019</v>
      </c>
      <c r="H530" s="1">
        <v>1</v>
      </c>
      <c r="I530" s="1">
        <v>1</v>
      </c>
      <c r="K530" s="1">
        <v>1</v>
      </c>
      <c r="L530" s="1">
        <v>1</v>
      </c>
      <c r="O530" s="1">
        <v>1</v>
      </c>
      <c r="P530" s="1">
        <v>1</v>
      </c>
      <c r="Q530" s="1">
        <v>1</v>
      </c>
    </row>
    <row r="531" spans="1:17" x14ac:dyDescent="0.3">
      <c r="A531" s="15">
        <v>43797</v>
      </c>
      <c r="B531" s="1">
        <v>0.2</v>
      </c>
      <c r="C531" s="1">
        <v>0</v>
      </c>
      <c r="D531" s="57">
        <f t="shared" si="21"/>
        <v>0.28768207245178101</v>
      </c>
      <c r="E531" s="1">
        <f t="shared" si="20"/>
        <v>2019</v>
      </c>
      <c r="H531" s="1">
        <v>1</v>
      </c>
      <c r="I531" s="1">
        <v>1</v>
      </c>
      <c r="K531" s="1">
        <v>1</v>
      </c>
      <c r="L531" s="1">
        <v>1</v>
      </c>
      <c r="O531" s="1">
        <v>1</v>
      </c>
      <c r="P531" s="1">
        <v>1</v>
      </c>
      <c r="Q531" s="1">
        <v>1</v>
      </c>
    </row>
    <row r="532" spans="1:17" x14ac:dyDescent="0.3">
      <c r="A532" s="15">
        <v>43796</v>
      </c>
      <c r="B532" s="1">
        <v>0.2</v>
      </c>
      <c r="C532" s="1">
        <v>0</v>
      </c>
      <c r="D532" s="57">
        <f t="shared" si="21"/>
        <v>0</v>
      </c>
      <c r="E532" s="1">
        <f t="shared" si="20"/>
        <v>2019</v>
      </c>
      <c r="H532" s="1">
        <v>1</v>
      </c>
      <c r="I532" s="1">
        <v>1</v>
      </c>
      <c r="K532" s="1">
        <v>1</v>
      </c>
      <c r="L532" s="1">
        <v>1</v>
      </c>
      <c r="O532" s="1">
        <v>1</v>
      </c>
      <c r="P532" s="1">
        <v>1</v>
      </c>
      <c r="Q532" s="1">
        <v>1</v>
      </c>
    </row>
    <row r="533" spans="1:17" x14ac:dyDescent="0.3">
      <c r="A533" s="15">
        <v>43795</v>
      </c>
      <c r="B533" s="1">
        <v>0.2</v>
      </c>
      <c r="C533" s="1">
        <v>0</v>
      </c>
      <c r="D533" s="57">
        <f t="shared" si="21"/>
        <v>0</v>
      </c>
      <c r="E533" s="1">
        <f t="shared" si="20"/>
        <v>2019</v>
      </c>
      <c r="H533" s="1">
        <v>1</v>
      </c>
      <c r="I533" s="1">
        <v>1</v>
      </c>
      <c r="K533" s="1">
        <v>1</v>
      </c>
      <c r="L533" s="1">
        <v>1</v>
      </c>
      <c r="O533" s="1">
        <v>1</v>
      </c>
      <c r="P533" s="1">
        <v>1</v>
      </c>
      <c r="Q533" s="1">
        <v>1</v>
      </c>
    </row>
    <row r="534" spans="1:17" x14ac:dyDescent="0.3">
      <c r="A534" s="15">
        <v>43794</v>
      </c>
      <c r="B534" s="1">
        <v>0.2</v>
      </c>
      <c r="C534" s="1">
        <v>0</v>
      </c>
      <c r="D534" s="57">
        <f t="shared" si="21"/>
        <v>0</v>
      </c>
      <c r="E534" s="1">
        <f t="shared" si="20"/>
        <v>2019</v>
      </c>
      <c r="H534" s="1">
        <v>1</v>
      </c>
      <c r="I534" s="1">
        <v>1</v>
      </c>
      <c r="K534" s="1">
        <v>1</v>
      </c>
      <c r="L534" s="1">
        <v>1</v>
      </c>
      <c r="O534" s="1">
        <v>1</v>
      </c>
      <c r="P534" s="1">
        <v>1</v>
      </c>
      <c r="Q534" s="1">
        <v>1</v>
      </c>
    </row>
    <row r="535" spans="1:17" x14ac:dyDescent="0.3">
      <c r="A535" s="15">
        <v>43791</v>
      </c>
      <c r="B535" s="1">
        <v>0.25</v>
      </c>
      <c r="C535" s="1">
        <v>0</v>
      </c>
      <c r="D535" s="57">
        <f t="shared" si="21"/>
        <v>0.22314355131420976</v>
      </c>
      <c r="E535" s="1">
        <f t="shared" si="20"/>
        <v>2019</v>
      </c>
      <c r="H535" s="1">
        <v>1</v>
      </c>
      <c r="I535" s="1">
        <v>1</v>
      </c>
      <c r="K535" s="1">
        <v>1</v>
      </c>
      <c r="L535" s="1">
        <v>1</v>
      </c>
      <c r="O535" s="1">
        <v>1</v>
      </c>
      <c r="P535" s="1">
        <v>1</v>
      </c>
      <c r="Q535" s="1">
        <v>1</v>
      </c>
    </row>
    <row r="536" spans="1:17" x14ac:dyDescent="0.3">
      <c r="A536" s="15">
        <v>43790</v>
      </c>
      <c r="B536" s="1">
        <v>0.25</v>
      </c>
      <c r="C536" s="1">
        <v>0</v>
      </c>
      <c r="D536" s="57">
        <f t="shared" si="21"/>
        <v>0</v>
      </c>
      <c r="E536" s="1">
        <f t="shared" si="20"/>
        <v>2019</v>
      </c>
      <c r="H536" s="1">
        <v>1</v>
      </c>
      <c r="I536" s="1">
        <v>1</v>
      </c>
      <c r="K536" s="1">
        <v>1</v>
      </c>
      <c r="L536" s="1">
        <v>1</v>
      </c>
      <c r="O536" s="1">
        <v>1</v>
      </c>
      <c r="P536" s="1">
        <v>1</v>
      </c>
      <c r="Q536" s="1">
        <v>1</v>
      </c>
    </row>
    <row r="537" spans="1:17" x14ac:dyDescent="0.3">
      <c r="A537" s="15">
        <v>43789</v>
      </c>
      <c r="B537" s="1">
        <v>0.2</v>
      </c>
      <c r="C537" s="1">
        <v>0</v>
      </c>
      <c r="D537" s="57">
        <f t="shared" si="21"/>
        <v>-0.22314355131420971</v>
      </c>
      <c r="E537" s="1">
        <f t="shared" si="20"/>
        <v>2019</v>
      </c>
      <c r="H537" s="1">
        <v>1</v>
      </c>
      <c r="I537" s="1">
        <v>1</v>
      </c>
      <c r="K537" s="1">
        <v>1</v>
      </c>
      <c r="L537" s="1">
        <v>1</v>
      </c>
      <c r="O537" s="1">
        <v>1</v>
      </c>
      <c r="P537" s="1">
        <v>1</v>
      </c>
      <c r="Q537" s="1">
        <v>1</v>
      </c>
    </row>
    <row r="538" spans="1:17" x14ac:dyDescent="0.3">
      <c r="A538" s="15">
        <v>43788</v>
      </c>
      <c r="B538" s="1">
        <v>0.25</v>
      </c>
      <c r="C538" s="1">
        <v>0</v>
      </c>
      <c r="D538" s="57">
        <f t="shared" si="21"/>
        <v>0.22314355131420976</v>
      </c>
      <c r="E538" s="1">
        <f t="shared" si="20"/>
        <v>2019</v>
      </c>
      <c r="H538" s="1">
        <v>1</v>
      </c>
      <c r="I538" s="1">
        <v>1</v>
      </c>
      <c r="K538" s="1">
        <v>1</v>
      </c>
      <c r="L538" s="1">
        <v>1</v>
      </c>
      <c r="O538" s="1">
        <v>1</v>
      </c>
      <c r="P538" s="1">
        <v>1</v>
      </c>
      <c r="Q538" s="1">
        <v>1</v>
      </c>
    </row>
    <row r="539" spans="1:17" x14ac:dyDescent="0.3">
      <c r="A539" s="15">
        <v>43787</v>
      </c>
      <c r="B539" s="1">
        <v>0.25</v>
      </c>
      <c r="C539" s="1">
        <v>0</v>
      </c>
      <c r="D539" s="57">
        <f t="shared" si="21"/>
        <v>0</v>
      </c>
      <c r="E539" s="1">
        <f t="shared" si="20"/>
        <v>2019</v>
      </c>
      <c r="H539" s="1">
        <v>1</v>
      </c>
      <c r="I539" s="1">
        <v>1</v>
      </c>
      <c r="K539" s="1">
        <v>1</v>
      </c>
      <c r="L539" s="1">
        <v>1</v>
      </c>
      <c r="O539" s="1">
        <v>1</v>
      </c>
      <c r="P539" s="1">
        <v>1</v>
      </c>
      <c r="Q539" s="1">
        <v>1</v>
      </c>
    </row>
    <row r="540" spans="1:17" x14ac:dyDescent="0.3">
      <c r="A540" s="15">
        <v>43784</v>
      </c>
      <c r="B540" s="1">
        <v>0.25</v>
      </c>
      <c r="C540" s="1">
        <v>0</v>
      </c>
      <c r="D540" s="57">
        <f t="shared" si="21"/>
        <v>0</v>
      </c>
      <c r="E540" s="1">
        <f t="shared" si="20"/>
        <v>2019</v>
      </c>
      <c r="H540" s="1">
        <v>1</v>
      </c>
      <c r="I540" s="1">
        <v>1</v>
      </c>
      <c r="K540" s="1">
        <v>1</v>
      </c>
      <c r="L540" s="1">
        <v>1</v>
      </c>
      <c r="O540" s="1">
        <v>1</v>
      </c>
      <c r="P540" s="1">
        <v>1</v>
      </c>
      <c r="Q540" s="1">
        <v>1</v>
      </c>
    </row>
    <row r="541" spans="1:17" x14ac:dyDescent="0.3">
      <c r="A541" s="15">
        <v>43783</v>
      </c>
      <c r="B541" s="1">
        <v>0.25</v>
      </c>
      <c r="C541" s="1">
        <v>0</v>
      </c>
      <c r="D541" s="57">
        <f t="shared" si="21"/>
        <v>0</v>
      </c>
      <c r="E541" s="1">
        <f t="shared" si="20"/>
        <v>2019</v>
      </c>
      <c r="H541" s="1">
        <v>1</v>
      </c>
      <c r="I541" s="1">
        <v>1</v>
      </c>
      <c r="K541" s="1">
        <v>1</v>
      </c>
      <c r="L541" s="1">
        <v>1</v>
      </c>
      <c r="O541" s="1">
        <v>1</v>
      </c>
      <c r="P541" s="1">
        <v>1</v>
      </c>
      <c r="Q541" s="1">
        <v>1</v>
      </c>
    </row>
    <row r="542" spans="1:17" x14ac:dyDescent="0.3">
      <c r="A542" s="15">
        <v>43782</v>
      </c>
      <c r="B542" s="1">
        <v>0.25</v>
      </c>
      <c r="C542" s="1">
        <v>0</v>
      </c>
      <c r="D542" s="57">
        <f t="shared" si="21"/>
        <v>0</v>
      </c>
      <c r="E542" s="1">
        <f t="shared" si="20"/>
        <v>2019</v>
      </c>
      <c r="H542" s="1">
        <v>1</v>
      </c>
      <c r="I542" s="1">
        <v>1</v>
      </c>
      <c r="K542" s="1">
        <v>1</v>
      </c>
      <c r="L542" s="1">
        <v>1</v>
      </c>
      <c r="O542" s="1">
        <v>1</v>
      </c>
      <c r="P542" s="1">
        <v>1</v>
      </c>
      <c r="Q542" s="1">
        <v>1</v>
      </c>
    </row>
    <row r="543" spans="1:17" x14ac:dyDescent="0.3">
      <c r="A543" s="15">
        <v>43781</v>
      </c>
      <c r="B543" s="1">
        <v>0.25</v>
      </c>
      <c r="C543" s="1">
        <v>0</v>
      </c>
      <c r="D543" s="57">
        <f t="shared" si="21"/>
        <v>0</v>
      </c>
      <c r="E543" s="1">
        <f t="shared" si="20"/>
        <v>2019</v>
      </c>
      <c r="H543" s="1">
        <v>1</v>
      </c>
      <c r="I543" s="1">
        <v>1</v>
      </c>
      <c r="K543" s="1">
        <v>1</v>
      </c>
      <c r="L543" s="1">
        <v>1</v>
      </c>
      <c r="O543" s="1">
        <v>1</v>
      </c>
      <c r="P543" s="1">
        <v>1</v>
      </c>
      <c r="Q543" s="1">
        <v>1</v>
      </c>
    </row>
    <row r="544" spans="1:17" x14ac:dyDescent="0.3">
      <c r="A544" s="15">
        <v>43780</v>
      </c>
      <c r="B544" s="1">
        <v>0.25</v>
      </c>
      <c r="C544" s="1">
        <v>0</v>
      </c>
      <c r="D544" s="57">
        <f t="shared" si="21"/>
        <v>0</v>
      </c>
      <c r="E544" s="1">
        <f t="shared" si="20"/>
        <v>2019</v>
      </c>
      <c r="H544" s="1">
        <v>1</v>
      </c>
      <c r="I544" s="1">
        <v>1</v>
      </c>
      <c r="K544" s="1">
        <v>1</v>
      </c>
      <c r="L544" s="1">
        <v>1</v>
      </c>
      <c r="O544" s="1">
        <v>1</v>
      </c>
      <c r="P544" s="1">
        <v>1</v>
      </c>
      <c r="Q544" s="1">
        <v>1</v>
      </c>
    </row>
    <row r="545" spans="1:17" x14ac:dyDescent="0.3">
      <c r="A545" s="15">
        <v>43777</v>
      </c>
      <c r="B545" s="1">
        <v>0.25</v>
      </c>
      <c r="C545" s="1">
        <v>0</v>
      </c>
      <c r="D545" s="57">
        <f t="shared" si="21"/>
        <v>0</v>
      </c>
      <c r="E545" s="1">
        <f t="shared" si="20"/>
        <v>2019</v>
      </c>
      <c r="H545" s="1">
        <v>1</v>
      </c>
      <c r="I545" s="1">
        <v>1</v>
      </c>
      <c r="K545" s="1">
        <v>1</v>
      </c>
      <c r="L545" s="1">
        <v>1</v>
      </c>
      <c r="O545" s="1">
        <v>1</v>
      </c>
      <c r="P545" s="1">
        <v>1</v>
      </c>
      <c r="Q545" s="1">
        <v>1</v>
      </c>
    </row>
    <row r="546" spans="1:17" x14ac:dyDescent="0.3">
      <c r="A546" s="15">
        <v>43776</v>
      </c>
      <c r="B546" s="1">
        <v>0.25</v>
      </c>
      <c r="C546" s="1">
        <v>0</v>
      </c>
      <c r="D546" s="57">
        <f t="shared" si="21"/>
        <v>0</v>
      </c>
      <c r="E546" s="1">
        <f t="shared" si="20"/>
        <v>2019</v>
      </c>
      <c r="H546" s="1">
        <v>1</v>
      </c>
      <c r="I546" s="1">
        <v>1</v>
      </c>
      <c r="K546" s="1">
        <v>1</v>
      </c>
      <c r="L546" s="1">
        <v>1</v>
      </c>
      <c r="O546" s="1">
        <v>1</v>
      </c>
      <c r="P546" s="1">
        <v>1</v>
      </c>
      <c r="Q546" s="1">
        <v>1</v>
      </c>
    </row>
    <row r="547" spans="1:17" x14ac:dyDescent="0.3">
      <c r="A547" s="15">
        <v>43775</v>
      </c>
      <c r="B547" s="1">
        <v>0.25</v>
      </c>
      <c r="C547" s="1">
        <v>0</v>
      </c>
      <c r="D547" s="57">
        <f t="shared" si="21"/>
        <v>0</v>
      </c>
      <c r="E547" s="1">
        <f t="shared" si="20"/>
        <v>2019</v>
      </c>
      <c r="H547" s="1">
        <v>1</v>
      </c>
      <c r="I547" s="1">
        <v>1</v>
      </c>
      <c r="K547" s="1">
        <v>1</v>
      </c>
      <c r="L547" s="1">
        <v>1</v>
      </c>
      <c r="O547" s="1">
        <v>1</v>
      </c>
      <c r="P547" s="1">
        <v>1</v>
      </c>
      <c r="Q547" s="1">
        <v>1</v>
      </c>
    </row>
    <row r="548" spans="1:17" x14ac:dyDescent="0.3">
      <c r="A548" s="15">
        <v>43774</v>
      </c>
      <c r="B548" s="1">
        <v>0.25</v>
      </c>
      <c r="C548" s="1">
        <v>0</v>
      </c>
      <c r="D548" s="57">
        <f t="shared" si="21"/>
        <v>0</v>
      </c>
      <c r="E548" s="1">
        <f t="shared" si="20"/>
        <v>2019</v>
      </c>
      <c r="H548" s="1">
        <v>1</v>
      </c>
      <c r="I548" s="1">
        <v>1</v>
      </c>
      <c r="K548" s="1">
        <v>1</v>
      </c>
      <c r="L548" s="1">
        <v>1</v>
      </c>
      <c r="O548" s="1">
        <v>1</v>
      </c>
      <c r="P548" s="1">
        <v>1</v>
      </c>
      <c r="Q548" s="1">
        <v>1</v>
      </c>
    </row>
    <row r="549" spans="1:17" x14ac:dyDescent="0.3">
      <c r="A549" s="15">
        <v>43773</v>
      </c>
      <c r="B549" s="1">
        <v>0.25</v>
      </c>
      <c r="C549" s="1">
        <v>0</v>
      </c>
      <c r="D549" s="57">
        <f t="shared" si="21"/>
        <v>0</v>
      </c>
      <c r="E549" s="1">
        <f t="shared" si="20"/>
        <v>2019</v>
      </c>
      <c r="H549" s="1">
        <v>1</v>
      </c>
      <c r="I549" s="1">
        <v>1</v>
      </c>
      <c r="K549" s="1">
        <v>1</v>
      </c>
      <c r="L549" s="1">
        <v>1</v>
      </c>
      <c r="O549" s="1">
        <v>1</v>
      </c>
      <c r="P549" s="1">
        <v>1</v>
      </c>
      <c r="Q549" s="1">
        <v>1</v>
      </c>
    </row>
    <row r="550" spans="1:17" x14ac:dyDescent="0.3">
      <c r="A550" s="15">
        <v>43770</v>
      </c>
      <c r="B550" s="1">
        <v>0.25</v>
      </c>
      <c r="C550" s="1">
        <v>0</v>
      </c>
      <c r="D550" s="57">
        <f t="shared" si="21"/>
        <v>0</v>
      </c>
      <c r="E550" s="1">
        <f t="shared" si="20"/>
        <v>2019</v>
      </c>
      <c r="H550" s="1">
        <v>1</v>
      </c>
      <c r="I550" s="1">
        <v>1</v>
      </c>
      <c r="K550" s="1">
        <v>1</v>
      </c>
      <c r="L550" s="1">
        <v>1</v>
      </c>
      <c r="O550" s="1">
        <v>1</v>
      </c>
      <c r="P550" s="1">
        <v>1</v>
      </c>
      <c r="Q550" s="1">
        <v>1</v>
      </c>
    </row>
    <row r="551" spans="1:17" x14ac:dyDescent="0.3">
      <c r="A551" s="15">
        <v>43769</v>
      </c>
      <c r="B551" s="1">
        <v>0.3</v>
      </c>
      <c r="C551" s="1">
        <v>0</v>
      </c>
      <c r="D551" s="57">
        <f t="shared" si="21"/>
        <v>0.18232155679395459</v>
      </c>
      <c r="E551" s="1">
        <f t="shared" si="20"/>
        <v>2019</v>
      </c>
      <c r="H551" s="1">
        <v>1</v>
      </c>
      <c r="I551" s="1">
        <v>1</v>
      </c>
      <c r="K551" s="1">
        <v>1</v>
      </c>
      <c r="L551" s="1">
        <v>1</v>
      </c>
      <c r="O551" s="1">
        <v>1</v>
      </c>
      <c r="P551" s="1">
        <v>1</v>
      </c>
      <c r="Q551" s="1">
        <v>1</v>
      </c>
    </row>
    <row r="552" spans="1:17" x14ac:dyDescent="0.3">
      <c r="A552" s="15">
        <v>43768</v>
      </c>
      <c r="B552" s="1">
        <v>0.25</v>
      </c>
      <c r="C552" s="1">
        <v>0</v>
      </c>
      <c r="D552" s="57">
        <f t="shared" si="21"/>
        <v>-0.18232155679395459</v>
      </c>
      <c r="E552" s="1">
        <f t="shared" si="20"/>
        <v>2019</v>
      </c>
      <c r="H552" s="1">
        <v>1</v>
      </c>
      <c r="I552" s="1">
        <v>1</v>
      </c>
      <c r="K552" s="1">
        <v>1</v>
      </c>
      <c r="L552" s="1">
        <v>1</v>
      </c>
      <c r="O552" s="1">
        <v>1</v>
      </c>
      <c r="P552" s="1">
        <v>1</v>
      </c>
      <c r="Q552" s="1">
        <v>1</v>
      </c>
    </row>
    <row r="553" spans="1:17" x14ac:dyDescent="0.3">
      <c r="A553" s="15">
        <v>43767</v>
      </c>
      <c r="B553" s="1">
        <v>0.25</v>
      </c>
      <c r="C553" s="1">
        <v>0</v>
      </c>
      <c r="D553" s="57">
        <f t="shared" si="21"/>
        <v>0</v>
      </c>
      <c r="E553" s="1">
        <f t="shared" si="20"/>
        <v>2019</v>
      </c>
      <c r="H553" s="1">
        <v>1</v>
      </c>
      <c r="I553" s="1">
        <v>1</v>
      </c>
      <c r="K553" s="1">
        <v>1</v>
      </c>
      <c r="L553" s="1">
        <v>1</v>
      </c>
      <c r="O553" s="1">
        <v>1</v>
      </c>
      <c r="P553" s="1">
        <v>1</v>
      </c>
      <c r="Q553" s="1">
        <v>1</v>
      </c>
    </row>
    <row r="554" spans="1:17" x14ac:dyDescent="0.3">
      <c r="A554" s="15">
        <v>43766</v>
      </c>
      <c r="B554" s="1">
        <v>0.3</v>
      </c>
      <c r="C554" s="1">
        <v>0</v>
      </c>
      <c r="D554" s="57">
        <f t="shared" si="21"/>
        <v>0.18232155679395459</v>
      </c>
      <c r="E554" s="1">
        <f t="shared" si="20"/>
        <v>2019</v>
      </c>
      <c r="H554" s="1">
        <v>1</v>
      </c>
      <c r="I554" s="1">
        <v>1</v>
      </c>
      <c r="K554" s="1">
        <v>1</v>
      </c>
      <c r="L554" s="1">
        <v>1</v>
      </c>
      <c r="O554" s="1">
        <v>1</v>
      </c>
      <c r="P554" s="1">
        <v>1</v>
      </c>
      <c r="Q554" s="1">
        <v>1</v>
      </c>
    </row>
    <row r="555" spans="1:17" x14ac:dyDescent="0.3">
      <c r="A555" s="15">
        <v>43763</v>
      </c>
      <c r="B555" s="1">
        <v>0.25</v>
      </c>
      <c r="C555" s="1">
        <v>0</v>
      </c>
      <c r="D555" s="57">
        <f t="shared" si="21"/>
        <v>-0.18232155679395459</v>
      </c>
      <c r="E555" s="1">
        <f t="shared" si="20"/>
        <v>2019</v>
      </c>
      <c r="H555" s="1">
        <v>1</v>
      </c>
      <c r="I555" s="1">
        <v>1</v>
      </c>
      <c r="K555" s="1">
        <v>1</v>
      </c>
      <c r="L555" s="1">
        <v>1</v>
      </c>
      <c r="O555" s="1">
        <v>1</v>
      </c>
      <c r="P555" s="1">
        <v>1</v>
      </c>
      <c r="Q555" s="1">
        <v>1</v>
      </c>
    </row>
    <row r="556" spans="1:17" x14ac:dyDescent="0.3">
      <c r="A556" s="15">
        <v>43762</v>
      </c>
      <c r="B556" s="1">
        <v>0.3</v>
      </c>
      <c r="C556" s="1">
        <v>0</v>
      </c>
      <c r="D556" s="57">
        <f t="shared" si="21"/>
        <v>0.18232155679395459</v>
      </c>
      <c r="E556" s="1">
        <f t="shared" si="20"/>
        <v>2019</v>
      </c>
      <c r="H556" s="1">
        <v>1</v>
      </c>
      <c r="I556" s="1">
        <v>1</v>
      </c>
      <c r="K556" s="1">
        <v>1</v>
      </c>
      <c r="L556" s="1">
        <v>1</v>
      </c>
      <c r="O556" s="1">
        <v>1</v>
      </c>
      <c r="P556" s="1">
        <v>1</v>
      </c>
      <c r="Q556" s="1">
        <v>1</v>
      </c>
    </row>
    <row r="557" spans="1:17" x14ac:dyDescent="0.3">
      <c r="A557" s="15">
        <v>43761</v>
      </c>
      <c r="B557" s="1">
        <v>0.3</v>
      </c>
      <c r="C557" s="1">
        <v>0</v>
      </c>
      <c r="D557" s="57">
        <f t="shared" si="21"/>
        <v>0</v>
      </c>
      <c r="E557" s="1">
        <f t="shared" si="20"/>
        <v>2019</v>
      </c>
      <c r="H557" s="1">
        <v>1</v>
      </c>
      <c r="I557" s="1">
        <v>1</v>
      </c>
      <c r="K557" s="1">
        <v>1</v>
      </c>
      <c r="L557" s="1">
        <v>1</v>
      </c>
      <c r="O557" s="1">
        <v>1</v>
      </c>
      <c r="P557" s="1">
        <v>1</v>
      </c>
      <c r="Q557" s="1">
        <v>1</v>
      </c>
    </row>
    <row r="558" spans="1:17" x14ac:dyDescent="0.3">
      <c r="A558" s="15">
        <v>43760</v>
      </c>
      <c r="B558" s="1">
        <v>0.3</v>
      </c>
      <c r="C558" s="1">
        <v>0</v>
      </c>
      <c r="D558" s="57">
        <f t="shared" si="21"/>
        <v>0</v>
      </c>
      <c r="E558" s="1">
        <f t="shared" si="20"/>
        <v>2019</v>
      </c>
      <c r="H558" s="1">
        <v>1</v>
      </c>
      <c r="I558" s="1">
        <v>1</v>
      </c>
      <c r="K558" s="1">
        <v>1</v>
      </c>
      <c r="L558" s="1">
        <v>1</v>
      </c>
      <c r="O558" s="1">
        <v>1</v>
      </c>
      <c r="P558" s="1">
        <v>1</v>
      </c>
      <c r="Q558" s="1">
        <v>1</v>
      </c>
    </row>
    <row r="559" spans="1:17" x14ac:dyDescent="0.3">
      <c r="A559" s="15">
        <v>43759</v>
      </c>
      <c r="B559" s="1">
        <v>0.25</v>
      </c>
      <c r="C559" s="1">
        <v>0</v>
      </c>
      <c r="D559" s="57">
        <f t="shared" si="21"/>
        <v>-0.18232155679395459</v>
      </c>
      <c r="E559" s="1">
        <f t="shared" si="20"/>
        <v>2019</v>
      </c>
      <c r="H559" s="1">
        <v>1</v>
      </c>
      <c r="I559" s="1">
        <v>1</v>
      </c>
      <c r="K559" s="1">
        <v>1</v>
      </c>
      <c r="L559" s="1">
        <v>1</v>
      </c>
      <c r="O559" s="1">
        <v>1</v>
      </c>
      <c r="P559" s="1">
        <v>1</v>
      </c>
      <c r="Q559" s="1">
        <v>1</v>
      </c>
    </row>
    <row r="560" spans="1:17" x14ac:dyDescent="0.3">
      <c r="A560" s="15">
        <v>43756</v>
      </c>
      <c r="B560" s="1">
        <v>0.25</v>
      </c>
      <c r="C560" s="1">
        <v>0</v>
      </c>
      <c r="D560" s="57">
        <f t="shared" si="21"/>
        <v>0</v>
      </c>
      <c r="E560" s="1">
        <f t="shared" si="20"/>
        <v>2019</v>
      </c>
      <c r="H560" s="1">
        <v>1</v>
      </c>
      <c r="I560" s="1">
        <v>1</v>
      </c>
      <c r="K560" s="1">
        <v>1</v>
      </c>
      <c r="L560" s="1">
        <v>1</v>
      </c>
      <c r="O560" s="1">
        <v>1</v>
      </c>
      <c r="P560" s="1">
        <v>1</v>
      </c>
      <c r="Q560" s="1">
        <v>1</v>
      </c>
    </row>
    <row r="561" spans="1:17" x14ac:dyDescent="0.3">
      <c r="A561" s="15">
        <v>43755</v>
      </c>
      <c r="B561" s="1">
        <v>0.25</v>
      </c>
      <c r="C561" s="1">
        <v>0</v>
      </c>
      <c r="D561" s="57">
        <f t="shared" si="21"/>
        <v>0</v>
      </c>
      <c r="E561" s="1">
        <f t="shared" si="20"/>
        <v>2019</v>
      </c>
      <c r="H561" s="1">
        <v>1</v>
      </c>
      <c r="I561" s="1">
        <v>1</v>
      </c>
      <c r="K561" s="1">
        <v>1</v>
      </c>
      <c r="L561" s="1">
        <v>1</v>
      </c>
      <c r="O561" s="1">
        <v>1</v>
      </c>
      <c r="P561" s="1">
        <v>1</v>
      </c>
      <c r="Q561" s="1">
        <v>1</v>
      </c>
    </row>
    <row r="562" spans="1:17" x14ac:dyDescent="0.3">
      <c r="A562" s="15">
        <v>43754</v>
      </c>
      <c r="B562" s="1">
        <v>0.25</v>
      </c>
      <c r="C562" s="1">
        <v>0</v>
      </c>
      <c r="D562" s="57">
        <f t="shared" si="21"/>
        <v>0</v>
      </c>
      <c r="E562" s="1">
        <f t="shared" si="20"/>
        <v>2019</v>
      </c>
      <c r="H562" s="1">
        <v>1</v>
      </c>
      <c r="I562" s="1">
        <v>1</v>
      </c>
      <c r="K562" s="1">
        <v>1</v>
      </c>
      <c r="L562" s="1">
        <v>1</v>
      </c>
      <c r="O562" s="1">
        <v>1</v>
      </c>
      <c r="P562" s="1">
        <v>1</v>
      </c>
      <c r="Q562" s="1">
        <v>1</v>
      </c>
    </row>
    <row r="563" spans="1:17" x14ac:dyDescent="0.3">
      <c r="A563" s="15">
        <v>43753</v>
      </c>
      <c r="B563" s="1">
        <v>0.25</v>
      </c>
      <c r="C563" s="1">
        <v>0</v>
      </c>
      <c r="D563" s="57">
        <f t="shared" si="21"/>
        <v>0</v>
      </c>
      <c r="E563" s="1">
        <f t="shared" si="20"/>
        <v>2019</v>
      </c>
      <c r="H563" s="1">
        <v>1</v>
      </c>
      <c r="I563" s="1">
        <v>1</v>
      </c>
      <c r="K563" s="1">
        <v>1</v>
      </c>
      <c r="L563" s="1">
        <v>1</v>
      </c>
      <c r="O563" s="1">
        <v>1</v>
      </c>
      <c r="P563" s="1">
        <v>1</v>
      </c>
      <c r="Q563" s="1">
        <v>1</v>
      </c>
    </row>
    <row r="564" spans="1:17" x14ac:dyDescent="0.3">
      <c r="A564" s="15">
        <v>43749</v>
      </c>
      <c r="B564" s="1">
        <v>0.3</v>
      </c>
      <c r="C564" s="1">
        <v>0</v>
      </c>
      <c r="D564" s="57">
        <f t="shared" si="21"/>
        <v>0.18232155679395459</v>
      </c>
      <c r="E564" s="1">
        <f t="shared" si="20"/>
        <v>2019</v>
      </c>
      <c r="H564" s="1">
        <v>1</v>
      </c>
      <c r="I564" s="1">
        <v>1</v>
      </c>
      <c r="K564" s="1">
        <v>1</v>
      </c>
      <c r="L564" s="1">
        <v>1</v>
      </c>
      <c r="O564" s="1">
        <v>1</v>
      </c>
      <c r="P564" s="1">
        <v>1</v>
      </c>
      <c r="Q564" s="1">
        <v>1</v>
      </c>
    </row>
    <row r="565" spans="1:17" x14ac:dyDescent="0.3">
      <c r="A565" s="15">
        <v>43748</v>
      </c>
      <c r="B565" s="1">
        <v>0.3</v>
      </c>
      <c r="C565" s="1">
        <v>0</v>
      </c>
      <c r="D565" s="57">
        <f t="shared" si="21"/>
        <v>0</v>
      </c>
      <c r="E565" s="1">
        <f t="shared" si="20"/>
        <v>2019</v>
      </c>
      <c r="H565" s="1">
        <v>1</v>
      </c>
      <c r="I565" s="1">
        <v>1</v>
      </c>
      <c r="K565" s="1">
        <v>1</v>
      </c>
      <c r="L565" s="1">
        <v>1</v>
      </c>
      <c r="O565" s="1">
        <v>1</v>
      </c>
      <c r="P565" s="1">
        <v>1</v>
      </c>
      <c r="Q565" s="1">
        <v>1</v>
      </c>
    </row>
    <row r="566" spans="1:17" x14ac:dyDescent="0.3">
      <c r="A566" s="15">
        <v>43747</v>
      </c>
      <c r="B566" s="1">
        <v>0.3</v>
      </c>
      <c r="C566" s="1">
        <v>0</v>
      </c>
      <c r="D566" s="57">
        <f t="shared" si="21"/>
        <v>0</v>
      </c>
      <c r="E566" s="1">
        <f t="shared" si="20"/>
        <v>2019</v>
      </c>
      <c r="H566" s="1">
        <v>1</v>
      </c>
      <c r="I566" s="1">
        <v>1</v>
      </c>
      <c r="K566" s="1">
        <v>1</v>
      </c>
      <c r="L566" s="1">
        <v>1</v>
      </c>
      <c r="O566" s="1">
        <v>1</v>
      </c>
      <c r="P566" s="1">
        <v>1</v>
      </c>
      <c r="Q566" s="1">
        <v>1</v>
      </c>
    </row>
    <row r="567" spans="1:17" x14ac:dyDescent="0.3">
      <c r="A567" s="15">
        <v>43746</v>
      </c>
      <c r="B567" s="1">
        <v>0.25</v>
      </c>
      <c r="C567" s="1">
        <v>0</v>
      </c>
      <c r="D567" s="57">
        <f t="shared" si="21"/>
        <v>-0.18232155679395459</v>
      </c>
      <c r="E567" s="1">
        <f t="shared" si="20"/>
        <v>2019</v>
      </c>
      <c r="H567" s="1">
        <v>1</v>
      </c>
      <c r="I567" s="1">
        <v>1</v>
      </c>
      <c r="K567" s="1">
        <v>1</v>
      </c>
      <c r="L567" s="1">
        <v>1</v>
      </c>
      <c r="O567" s="1">
        <v>1</v>
      </c>
      <c r="P567" s="1">
        <v>1</v>
      </c>
      <c r="Q567" s="1">
        <v>1</v>
      </c>
    </row>
    <row r="568" spans="1:17" x14ac:dyDescent="0.3">
      <c r="A568" s="15">
        <v>43745</v>
      </c>
      <c r="B568" s="1">
        <v>0.3</v>
      </c>
      <c r="C568" s="1">
        <v>0</v>
      </c>
      <c r="D568" s="57">
        <f t="shared" si="21"/>
        <v>0.18232155679395459</v>
      </c>
      <c r="E568" s="1">
        <f t="shared" si="20"/>
        <v>2019</v>
      </c>
      <c r="H568" s="1">
        <v>1</v>
      </c>
      <c r="I568" s="1">
        <v>1</v>
      </c>
      <c r="K568" s="1">
        <v>1</v>
      </c>
      <c r="L568" s="1">
        <v>1</v>
      </c>
      <c r="O568" s="1">
        <v>1</v>
      </c>
      <c r="P568" s="1">
        <v>1</v>
      </c>
      <c r="Q568" s="1">
        <v>1</v>
      </c>
    </row>
    <row r="569" spans="1:17" x14ac:dyDescent="0.3">
      <c r="A569" s="15">
        <v>43742</v>
      </c>
      <c r="B569" s="1">
        <v>0.3</v>
      </c>
      <c r="C569" s="1">
        <v>0</v>
      </c>
      <c r="D569" s="57">
        <f t="shared" si="21"/>
        <v>0</v>
      </c>
      <c r="E569" s="1">
        <f t="shared" si="20"/>
        <v>2019</v>
      </c>
      <c r="H569" s="1">
        <v>1</v>
      </c>
      <c r="I569" s="1">
        <v>1</v>
      </c>
      <c r="K569" s="1">
        <v>1</v>
      </c>
      <c r="L569" s="1">
        <v>1</v>
      </c>
      <c r="O569" s="1">
        <v>1</v>
      </c>
      <c r="P569" s="1">
        <v>1</v>
      </c>
      <c r="Q569" s="1">
        <v>1</v>
      </c>
    </row>
    <row r="570" spans="1:17" x14ac:dyDescent="0.3">
      <c r="A570" s="15">
        <v>43741</v>
      </c>
      <c r="B570" s="1">
        <v>0.3</v>
      </c>
      <c r="C570" s="1">
        <v>0</v>
      </c>
      <c r="D570" s="57">
        <f t="shared" si="21"/>
        <v>0</v>
      </c>
      <c r="E570" s="1">
        <f t="shared" si="20"/>
        <v>2019</v>
      </c>
      <c r="H570" s="1">
        <v>1</v>
      </c>
      <c r="I570" s="1">
        <v>1</v>
      </c>
      <c r="K570" s="1">
        <v>1</v>
      </c>
      <c r="L570" s="1">
        <v>1</v>
      </c>
      <c r="O570" s="1">
        <v>1</v>
      </c>
      <c r="P570" s="1">
        <v>1</v>
      </c>
    </row>
    <row r="571" spans="1:17" x14ac:dyDescent="0.3">
      <c r="A571" s="15">
        <v>43740</v>
      </c>
      <c r="B571" s="1">
        <v>0.3</v>
      </c>
      <c r="C571" s="1">
        <v>0</v>
      </c>
      <c r="D571" s="57">
        <f t="shared" si="21"/>
        <v>0</v>
      </c>
      <c r="E571" s="1">
        <f t="shared" si="20"/>
        <v>2019</v>
      </c>
      <c r="H571" s="1">
        <v>1</v>
      </c>
      <c r="I571" s="1">
        <v>1</v>
      </c>
      <c r="K571" s="1">
        <v>1</v>
      </c>
      <c r="L571" s="1">
        <v>1</v>
      </c>
      <c r="O571" s="1">
        <v>1</v>
      </c>
      <c r="P571" s="1">
        <v>1</v>
      </c>
    </row>
    <row r="572" spans="1:17" x14ac:dyDescent="0.3">
      <c r="A572" s="15">
        <v>43739</v>
      </c>
      <c r="B572" s="1">
        <v>0.35</v>
      </c>
      <c r="C572" s="1">
        <v>0</v>
      </c>
      <c r="D572" s="57">
        <f t="shared" si="21"/>
        <v>0.15415067982725836</v>
      </c>
      <c r="E572" s="1">
        <f t="shared" si="20"/>
        <v>2019</v>
      </c>
      <c r="H572" s="1">
        <v>1</v>
      </c>
      <c r="I572" s="1">
        <v>1</v>
      </c>
      <c r="K572" s="1">
        <v>1</v>
      </c>
      <c r="L572" s="1">
        <v>1</v>
      </c>
      <c r="O572" s="1">
        <v>1</v>
      </c>
      <c r="P572" s="1">
        <v>1</v>
      </c>
    </row>
    <row r="573" spans="1:17" x14ac:dyDescent="0.3">
      <c r="A573" s="15">
        <v>43738</v>
      </c>
      <c r="B573" s="1">
        <v>0.35</v>
      </c>
      <c r="C573" s="1">
        <v>0</v>
      </c>
      <c r="D573" s="57">
        <f t="shared" si="21"/>
        <v>0</v>
      </c>
      <c r="E573" s="1">
        <f t="shared" si="20"/>
        <v>2019</v>
      </c>
      <c r="H573" s="1">
        <v>1</v>
      </c>
      <c r="I573" s="1">
        <v>1</v>
      </c>
      <c r="K573" s="1">
        <v>1</v>
      </c>
      <c r="L573" s="1">
        <v>1</v>
      </c>
      <c r="O573" s="1">
        <v>1</v>
      </c>
      <c r="P573" s="1">
        <v>1</v>
      </c>
    </row>
    <row r="574" spans="1:17" x14ac:dyDescent="0.3">
      <c r="A574" s="15">
        <v>43735</v>
      </c>
      <c r="B574" s="1">
        <v>0.3</v>
      </c>
      <c r="C574" s="1">
        <v>0</v>
      </c>
      <c r="D574" s="57">
        <f t="shared" si="21"/>
        <v>-0.15415067982725822</v>
      </c>
      <c r="E574" s="1">
        <f t="shared" si="20"/>
        <v>2019</v>
      </c>
      <c r="H574" s="1">
        <v>1</v>
      </c>
      <c r="I574" s="1">
        <v>1</v>
      </c>
      <c r="K574" s="1">
        <v>1</v>
      </c>
      <c r="L574" s="1">
        <v>1</v>
      </c>
      <c r="O574" s="1">
        <v>1</v>
      </c>
      <c r="P574" s="1">
        <v>1</v>
      </c>
    </row>
    <row r="575" spans="1:17" x14ac:dyDescent="0.3">
      <c r="A575" s="15">
        <v>43734</v>
      </c>
      <c r="B575" s="1">
        <v>0.3</v>
      </c>
      <c r="C575" s="1">
        <v>0</v>
      </c>
      <c r="D575" s="57">
        <f t="shared" si="21"/>
        <v>0</v>
      </c>
      <c r="E575" s="1">
        <f t="shared" si="20"/>
        <v>2019</v>
      </c>
      <c r="H575" s="1">
        <v>1</v>
      </c>
      <c r="I575" s="1">
        <v>1</v>
      </c>
      <c r="K575" s="1">
        <v>1</v>
      </c>
      <c r="L575" s="1">
        <v>1</v>
      </c>
      <c r="O575" s="1">
        <v>1</v>
      </c>
      <c r="P575" s="1">
        <v>1</v>
      </c>
    </row>
    <row r="576" spans="1:17" x14ac:dyDescent="0.3">
      <c r="A576" s="15">
        <v>43733</v>
      </c>
      <c r="B576" s="1">
        <v>0.3</v>
      </c>
      <c r="C576" s="1">
        <v>0</v>
      </c>
      <c r="D576" s="57">
        <f t="shared" si="21"/>
        <v>0</v>
      </c>
      <c r="E576" s="1">
        <f t="shared" si="20"/>
        <v>2019</v>
      </c>
      <c r="H576" s="1">
        <v>1</v>
      </c>
      <c r="I576" s="1">
        <v>1</v>
      </c>
      <c r="K576" s="1">
        <v>1</v>
      </c>
      <c r="L576" s="1">
        <v>1</v>
      </c>
      <c r="O576" s="1">
        <v>1</v>
      </c>
      <c r="P576" s="1">
        <v>1</v>
      </c>
    </row>
    <row r="577" spans="1:16" x14ac:dyDescent="0.3">
      <c r="A577" s="15">
        <v>43732</v>
      </c>
      <c r="B577" s="1">
        <v>0.35</v>
      </c>
      <c r="C577" s="1">
        <v>0</v>
      </c>
      <c r="D577" s="57">
        <f t="shared" si="21"/>
        <v>0.15415067982725836</v>
      </c>
      <c r="E577" s="1">
        <f t="shared" si="20"/>
        <v>2019</v>
      </c>
      <c r="H577" s="1">
        <v>1</v>
      </c>
      <c r="I577" s="1">
        <v>1</v>
      </c>
      <c r="K577" s="1">
        <v>1</v>
      </c>
      <c r="L577" s="1">
        <v>1</v>
      </c>
      <c r="O577" s="1">
        <v>1</v>
      </c>
      <c r="P577" s="1">
        <v>1</v>
      </c>
    </row>
    <row r="578" spans="1:16" x14ac:dyDescent="0.3">
      <c r="A578" s="15">
        <v>43731</v>
      </c>
      <c r="B578" s="1">
        <v>0.4</v>
      </c>
      <c r="C578" s="1">
        <v>0</v>
      </c>
      <c r="D578" s="57">
        <f t="shared" si="21"/>
        <v>0.13353139262452277</v>
      </c>
      <c r="E578" s="1">
        <f t="shared" si="20"/>
        <v>2019</v>
      </c>
      <c r="H578" s="1">
        <v>1</v>
      </c>
      <c r="I578" s="1">
        <v>1</v>
      </c>
      <c r="K578" s="1">
        <v>1</v>
      </c>
      <c r="L578" s="1">
        <v>1</v>
      </c>
      <c r="O578" s="1">
        <v>1</v>
      </c>
    </row>
    <row r="579" spans="1:16" x14ac:dyDescent="0.3">
      <c r="A579" s="15">
        <v>43728</v>
      </c>
      <c r="B579" s="1">
        <v>0.4</v>
      </c>
      <c r="C579" s="1">
        <v>0</v>
      </c>
      <c r="D579" s="57">
        <f t="shared" si="21"/>
        <v>0</v>
      </c>
      <c r="E579" s="1">
        <f t="shared" si="20"/>
        <v>2019</v>
      </c>
      <c r="H579" s="1">
        <v>1</v>
      </c>
      <c r="I579" s="1">
        <v>1</v>
      </c>
      <c r="K579" s="1">
        <v>1</v>
      </c>
      <c r="L579" s="1">
        <v>1</v>
      </c>
      <c r="O579" s="1">
        <v>1</v>
      </c>
    </row>
    <row r="580" spans="1:16" x14ac:dyDescent="0.3">
      <c r="A580" s="15">
        <v>43727</v>
      </c>
      <c r="B580" s="1">
        <v>0.4</v>
      </c>
      <c r="C580" s="1">
        <v>0</v>
      </c>
      <c r="D580" s="57">
        <f t="shared" si="21"/>
        <v>0</v>
      </c>
      <c r="E580" s="1">
        <f t="shared" si="20"/>
        <v>2019</v>
      </c>
      <c r="H580" s="1">
        <v>1</v>
      </c>
      <c r="I580" s="1">
        <v>1</v>
      </c>
      <c r="K580" s="1">
        <v>1</v>
      </c>
      <c r="L580" s="1">
        <v>1</v>
      </c>
      <c r="O580" s="1">
        <v>1</v>
      </c>
    </row>
    <row r="581" spans="1:16" x14ac:dyDescent="0.3">
      <c r="A581" s="15">
        <v>43726</v>
      </c>
      <c r="B581" s="1">
        <v>0.4</v>
      </c>
      <c r="C581" s="1">
        <v>0</v>
      </c>
      <c r="D581" s="57">
        <f t="shared" si="21"/>
        <v>0</v>
      </c>
      <c r="E581" s="1">
        <f t="shared" si="20"/>
        <v>2019</v>
      </c>
      <c r="H581" s="1">
        <v>1</v>
      </c>
      <c r="I581" s="1">
        <v>1</v>
      </c>
      <c r="K581" s="1">
        <v>1</v>
      </c>
      <c r="L581" s="1">
        <v>1</v>
      </c>
      <c r="O581" s="1">
        <v>1</v>
      </c>
    </row>
    <row r="582" spans="1:16" x14ac:dyDescent="0.3">
      <c r="A582" s="15">
        <v>43725</v>
      </c>
      <c r="B582" s="1">
        <v>0.4</v>
      </c>
      <c r="C582" s="1">
        <v>0</v>
      </c>
      <c r="D582" s="57">
        <f t="shared" si="21"/>
        <v>0</v>
      </c>
      <c r="E582" s="1">
        <f t="shared" si="20"/>
        <v>2019</v>
      </c>
      <c r="H582" s="1">
        <v>1</v>
      </c>
      <c r="I582" s="1">
        <v>1</v>
      </c>
      <c r="K582" s="1">
        <v>1</v>
      </c>
      <c r="L582" s="1">
        <v>1</v>
      </c>
      <c r="O582" s="1">
        <v>1</v>
      </c>
    </row>
    <row r="583" spans="1:16" x14ac:dyDescent="0.3">
      <c r="A583" s="15">
        <v>43724</v>
      </c>
      <c r="B583" s="1">
        <v>0.4</v>
      </c>
      <c r="C583" s="1">
        <v>0</v>
      </c>
      <c r="D583" s="57">
        <f t="shared" si="21"/>
        <v>0</v>
      </c>
      <c r="E583" s="1">
        <f t="shared" si="20"/>
        <v>2019</v>
      </c>
      <c r="H583" s="1">
        <v>1</v>
      </c>
      <c r="I583" s="1">
        <v>1</v>
      </c>
      <c r="K583" s="1">
        <v>1</v>
      </c>
      <c r="L583" s="1">
        <v>1</v>
      </c>
      <c r="O583" s="1">
        <v>1</v>
      </c>
    </row>
    <row r="584" spans="1:16" x14ac:dyDescent="0.3">
      <c r="A584" s="15">
        <v>43721</v>
      </c>
      <c r="B584" s="1">
        <v>0.4</v>
      </c>
      <c r="C584" s="1">
        <v>0</v>
      </c>
      <c r="D584" s="57">
        <f t="shared" si="21"/>
        <v>0</v>
      </c>
      <c r="E584" s="1">
        <f t="shared" si="20"/>
        <v>2019</v>
      </c>
      <c r="H584" s="1">
        <v>1</v>
      </c>
      <c r="I584" s="1">
        <v>1</v>
      </c>
      <c r="K584" s="1">
        <v>1</v>
      </c>
      <c r="L584" s="1">
        <v>1</v>
      </c>
      <c r="O584" s="1">
        <v>1</v>
      </c>
    </row>
    <row r="585" spans="1:16" x14ac:dyDescent="0.3">
      <c r="A585" s="15">
        <v>43720</v>
      </c>
      <c r="B585" s="1">
        <v>0.4</v>
      </c>
      <c r="C585" s="1">
        <v>0</v>
      </c>
      <c r="D585" s="57">
        <f t="shared" si="21"/>
        <v>0</v>
      </c>
      <c r="E585" s="1">
        <f t="shared" ref="E585:E648" si="22">YEAR(A585)</f>
        <v>2019</v>
      </c>
      <c r="H585" s="1">
        <v>1</v>
      </c>
      <c r="I585" s="1">
        <v>1</v>
      </c>
      <c r="K585" s="1">
        <v>1</v>
      </c>
      <c r="L585" s="1">
        <v>1</v>
      </c>
      <c r="O585" s="1">
        <v>1</v>
      </c>
    </row>
    <row r="586" spans="1:16" x14ac:dyDescent="0.3">
      <c r="A586" s="15">
        <v>43719</v>
      </c>
      <c r="B586" s="1">
        <v>0.4</v>
      </c>
      <c r="C586" s="1">
        <v>0</v>
      </c>
      <c r="D586" s="57">
        <f t="shared" si="21"/>
        <v>0</v>
      </c>
      <c r="E586" s="1">
        <f t="shared" si="22"/>
        <v>2019</v>
      </c>
      <c r="H586" s="1">
        <v>1</v>
      </c>
      <c r="I586" s="1">
        <v>1</v>
      </c>
      <c r="K586" s="1">
        <v>1</v>
      </c>
      <c r="L586" s="1">
        <v>1</v>
      </c>
      <c r="O586" s="1">
        <v>1</v>
      </c>
    </row>
    <row r="587" spans="1:16" x14ac:dyDescent="0.3">
      <c r="A587" s="15">
        <v>43718</v>
      </c>
      <c r="B587" s="1">
        <v>0.4</v>
      </c>
      <c r="C587" s="1">
        <v>0</v>
      </c>
      <c r="D587" s="57">
        <f t="shared" ref="D587:D650" si="23">LN((C587+B587)/(B586))</f>
        <v>0</v>
      </c>
      <c r="E587" s="1">
        <f t="shared" si="22"/>
        <v>2019</v>
      </c>
      <c r="H587" s="1">
        <v>1</v>
      </c>
      <c r="I587" s="1">
        <v>1</v>
      </c>
      <c r="K587" s="1">
        <v>1</v>
      </c>
      <c r="L587" s="1">
        <v>1</v>
      </c>
      <c r="O587" s="1">
        <v>1</v>
      </c>
    </row>
    <row r="588" spans="1:16" x14ac:dyDescent="0.3">
      <c r="A588" s="15">
        <v>43717</v>
      </c>
      <c r="B588" s="1">
        <v>0.45</v>
      </c>
      <c r="C588" s="1">
        <v>0</v>
      </c>
      <c r="D588" s="57">
        <f t="shared" si="23"/>
        <v>0.11778303565638346</v>
      </c>
      <c r="E588" s="1">
        <f t="shared" si="22"/>
        <v>2019</v>
      </c>
      <c r="H588" s="1">
        <v>1</v>
      </c>
      <c r="I588" s="1">
        <v>1</v>
      </c>
      <c r="K588" s="1">
        <v>1</v>
      </c>
      <c r="L588" s="1">
        <v>1</v>
      </c>
      <c r="O588" s="1">
        <v>1</v>
      </c>
    </row>
    <row r="589" spans="1:16" x14ac:dyDescent="0.3">
      <c r="A589" s="15">
        <v>43714</v>
      </c>
      <c r="B589" s="1">
        <v>0.45</v>
      </c>
      <c r="C589" s="1">
        <v>0</v>
      </c>
      <c r="D589" s="57">
        <f t="shared" si="23"/>
        <v>0</v>
      </c>
      <c r="E589" s="1">
        <f t="shared" si="22"/>
        <v>2019</v>
      </c>
      <c r="H589" s="1">
        <v>1</v>
      </c>
      <c r="I589" s="1">
        <v>1</v>
      </c>
      <c r="K589" s="1">
        <v>1</v>
      </c>
      <c r="L589" s="1">
        <v>1</v>
      </c>
      <c r="O589" s="1">
        <v>1</v>
      </c>
    </row>
    <row r="590" spans="1:16" x14ac:dyDescent="0.3">
      <c r="A590" s="15">
        <v>43713</v>
      </c>
      <c r="B590" s="1">
        <v>0.45</v>
      </c>
      <c r="C590" s="1">
        <v>0</v>
      </c>
      <c r="D590" s="57">
        <f t="shared" si="23"/>
        <v>0</v>
      </c>
      <c r="E590" s="1">
        <f t="shared" si="22"/>
        <v>2019</v>
      </c>
      <c r="H590" s="1">
        <v>1</v>
      </c>
      <c r="I590" s="1">
        <v>1</v>
      </c>
      <c r="K590" s="1">
        <v>1</v>
      </c>
      <c r="L590" s="1">
        <v>1</v>
      </c>
      <c r="O590" s="1">
        <v>1</v>
      </c>
    </row>
    <row r="591" spans="1:16" x14ac:dyDescent="0.3">
      <c r="A591" s="15">
        <v>43712</v>
      </c>
      <c r="B591" s="1">
        <v>0.45</v>
      </c>
      <c r="C591" s="1">
        <v>0</v>
      </c>
      <c r="D591" s="57">
        <f t="shared" si="23"/>
        <v>0</v>
      </c>
      <c r="E591" s="1">
        <f t="shared" si="22"/>
        <v>2019</v>
      </c>
      <c r="H591" s="1">
        <v>1</v>
      </c>
      <c r="I591" s="1">
        <v>1</v>
      </c>
      <c r="K591" s="1">
        <v>1</v>
      </c>
      <c r="L591" s="1">
        <v>1</v>
      </c>
      <c r="O591" s="1">
        <v>1</v>
      </c>
    </row>
    <row r="592" spans="1:16" x14ac:dyDescent="0.3">
      <c r="A592" s="15">
        <v>43711</v>
      </c>
      <c r="B592" s="1">
        <v>0.45</v>
      </c>
      <c r="C592" s="1">
        <v>0</v>
      </c>
      <c r="D592" s="57">
        <f t="shared" si="23"/>
        <v>0</v>
      </c>
      <c r="E592" s="1">
        <f t="shared" si="22"/>
        <v>2019</v>
      </c>
      <c r="H592" s="1">
        <v>1</v>
      </c>
      <c r="I592" s="1">
        <v>1</v>
      </c>
      <c r="K592" s="1">
        <v>1</v>
      </c>
      <c r="L592" s="1">
        <v>1</v>
      </c>
      <c r="O592" s="1">
        <v>1</v>
      </c>
    </row>
    <row r="593" spans="1:15" x14ac:dyDescent="0.3">
      <c r="A593" s="15">
        <v>43707</v>
      </c>
      <c r="B593" s="1">
        <v>0.45</v>
      </c>
      <c r="C593" s="1">
        <v>0</v>
      </c>
      <c r="D593" s="57">
        <f t="shared" si="23"/>
        <v>0</v>
      </c>
      <c r="E593" s="1">
        <f t="shared" si="22"/>
        <v>2019</v>
      </c>
      <c r="H593" s="1">
        <v>1</v>
      </c>
      <c r="I593" s="1">
        <v>1</v>
      </c>
      <c r="K593" s="1">
        <v>1</v>
      </c>
      <c r="L593" s="1">
        <v>1</v>
      </c>
      <c r="O593" s="1">
        <v>1</v>
      </c>
    </row>
    <row r="594" spans="1:15" x14ac:dyDescent="0.3">
      <c r="A594" s="15">
        <v>43706</v>
      </c>
      <c r="B594" s="1">
        <v>0.45</v>
      </c>
      <c r="C594" s="1">
        <v>0</v>
      </c>
      <c r="D594" s="57">
        <f t="shared" si="23"/>
        <v>0</v>
      </c>
      <c r="E594" s="1">
        <f t="shared" si="22"/>
        <v>2019</v>
      </c>
      <c r="H594" s="1">
        <v>1</v>
      </c>
      <c r="I594" s="1">
        <v>1</v>
      </c>
      <c r="K594" s="1">
        <v>1</v>
      </c>
      <c r="L594" s="1">
        <v>1</v>
      </c>
      <c r="O594" s="1">
        <v>1</v>
      </c>
    </row>
    <row r="595" spans="1:15" x14ac:dyDescent="0.3">
      <c r="A595" s="15">
        <v>43705</v>
      </c>
      <c r="B595" s="1">
        <v>0.5</v>
      </c>
      <c r="C595" s="1">
        <v>0</v>
      </c>
      <c r="D595" s="57">
        <f t="shared" si="23"/>
        <v>0.10536051565782635</v>
      </c>
      <c r="E595" s="1">
        <f t="shared" si="22"/>
        <v>2019</v>
      </c>
      <c r="H595" s="1">
        <v>1</v>
      </c>
      <c r="I595" s="1">
        <v>1</v>
      </c>
      <c r="K595" s="1">
        <v>1</v>
      </c>
      <c r="L595" s="1">
        <v>1</v>
      </c>
      <c r="O595" s="1">
        <v>1</v>
      </c>
    </row>
    <row r="596" spans="1:15" x14ac:dyDescent="0.3">
      <c r="A596" s="15">
        <v>43704</v>
      </c>
      <c r="B596" s="1">
        <v>0.45</v>
      </c>
      <c r="C596" s="1">
        <v>0</v>
      </c>
      <c r="D596" s="57">
        <f t="shared" si="23"/>
        <v>-0.10536051565782628</v>
      </c>
      <c r="E596" s="1">
        <f t="shared" si="22"/>
        <v>2019</v>
      </c>
      <c r="H596" s="1">
        <v>1</v>
      </c>
      <c r="I596" s="1">
        <v>1</v>
      </c>
      <c r="K596" s="1">
        <v>1</v>
      </c>
      <c r="L596" s="1">
        <v>1</v>
      </c>
      <c r="O596" s="1">
        <v>1</v>
      </c>
    </row>
    <row r="597" spans="1:15" x14ac:dyDescent="0.3">
      <c r="A597" s="15">
        <v>43703</v>
      </c>
      <c r="B597" s="1">
        <v>0.4</v>
      </c>
      <c r="C597" s="1">
        <v>0</v>
      </c>
      <c r="D597" s="57">
        <f t="shared" si="23"/>
        <v>-0.11778303565638339</v>
      </c>
      <c r="E597" s="1">
        <f t="shared" si="22"/>
        <v>2019</v>
      </c>
      <c r="H597" s="1">
        <v>1</v>
      </c>
      <c r="I597" s="1">
        <v>1</v>
      </c>
      <c r="K597" s="1">
        <v>1</v>
      </c>
      <c r="L597" s="1">
        <v>1</v>
      </c>
      <c r="O597" s="1">
        <v>1</v>
      </c>
    </row>
    <row r="598" spans="1:15" x14ac:dyDescent="0.3">
      <c r="A598" s="15">
        <v>43700</v>
      </c>
      <c r="B598" s="1">
        <v>0.5</v>
      </c>
      <c r="C598" s="1">
        <v>0</v>
      </c>
      <c r="D598" s="57">
        <f t="shared" si="23"/>
        <v>0.22314355131420976</v>
      </c>
      <c r="E598" s="1">
        <f t="shared" si="22"/>
        <v>2019</v>
      </c>
      <c r="H598" s="1">
        <v>1</v>
      </c>
      <c r="I598" s="1">
        <v>1</v>
      </c>
      <c r="K598" s="1">
        <v>1</v>
      </c>
      <c r="L598" s="1">
        <v>1</v>
      </c>
      <c r="O598" s="1">
        <v>1</v>
      </c>
    </row>
    <row r="599" spans="1:15" x14ac:dyDescent="0.3">
      <c r="A599" s="15">
        <v>43699</v>
      </c>
      <c r="B599" s="1">
        <v>0.5</v>
      </c>
      <c r="C599" s="1">
        <v>0</v>
      </c>
      <c r="D599" s="57">
        <f t="shared" si="23"/>
        <v>0</v>
      </c>
      <c r="E599" s="1">
        <f t="shared" si="22"/>
        <v>2019</v>
      </c>
      <c r="H599" s="1">
        <v>1</v>
      </c>
      <c r="I599" s="1">
        <v>1</v>
      </c>
      <c r="K599" s="1">
        <v>1</v>
      </c>
      <c r="L599" s="1">
        <v>1</v>
      </c>
      <c r="O599" s="1">
        <v>1</v>
      </c>
    </row>
    <row r="600" spans="1:15" x14ac:dyDescent="0.3">
      <c r="A600" s="15">
        <v>43698</v>
      </c>
      <c r="B600" s="1">
        <v>0.45</v>
      </c>
      <c r="C600" s="1">
        <v>0</v>
      </c>
      <c r="D600" s="57">
        <f t="shared" si="23"/>
        <v>-0.10536051565782628</v>
      </c>
      <c r="E600" s="1">
        <f t="shared" si="22"/>
        <v>2019</v>
      </c>
      <c r="H600" s="1">
        <v>1</v>
      </c>
      <c r="I600" s="1">
        <v>1</v>
      </c>
      <c r="K600" s="1">
        <v>1</v>
      </c>
      <c r="L600" s="1">
        <v>1</v>
      </c>
      <c r="O600" s="1">
        <v>1</v>
      </c>
    </row>
    <row r="601" spans="1:15" x14ac:dyDescent="0.3">
      <c r="A601" s="15">
        <v>43697</v>
      </c>
      <c r="B601" s="1">
        <v>0.5</v>
      </c>
      <c r="C601" s="1">
        <v>0</v>
      </c>
      <c r="D601" s="57">
        <f t="shared" si="23"/>
        <v>0.10536051565782635</v>
      </c>
      <c r="E601" s="1">
        <f t="shared" si="22"/>
        <v>2019</v>
      </c>
      <c r="H601" s="1">
        <v>1</v>
      </c>
      <c r="I601" s="1">
        <v>1</v>
      </c>
      <c r="K601" s="1">
        <v>1</v>
      </c>
      <c r="L601" s="1">
        <v>1</v>
      </c>
      <c r="O601" s="1">
        <v>1</v>
      </c>
    </row>
    <row r="602" spans="1:15" x14ac:dyDescent="0.3">
      <c r="A602" s="15">
        <v>43696</v>
      </c>
      <c r="B602" s="1">
        <v>0.5</v>
      </c>
      <c r="C602" s="1">
        <v>0</v>
      </c>
      <c r="D602" s="57">
        <f t="shared" si="23"/>
        <v>0</v>
      </c>
      <c r="E602" s="1">
        <f t="shared" si="22"/>
        <v>2019</v>
      </c>
      <c r="H602" s="1">
        <v>1</v>
      </c>
      <c r="I602" s="1">
        <v>1</v>
      </c>
      <c r="K602" s="1">
        <v>1</v>
      </c>
      <c r="L602" s="1">
        <v>1</v>
      </c>
      <c r="O602" s="1">
        <v>1</v>
      </c>
    </row>
    <row r="603" spans="1:15" x14ac:dyDescent="0.3">
      <c r="A603" s="15">
        <v>43693</v>
      </c>
      <c r="B603" s="1">
        <v>0.45</v>
      </c>
      <c r="C603" s="1">
        <v>0</v>
      </c>
      <c r="D603" s="57">
        <f t="shared" si="23"/>
        <v>-0.10536051565782628</v>
      </c>
      <c r="E603" s="1">
        <f t="shared" si="22"/>
        <v>2019</v>
      </c>
      <c r="H603" s="1">
        <v>1</v>
      </c>
      <c r="I603" s="1">
        <v>1</v>
      </c>
      <c r="K603" s="1">
        <v>1</v>
      </c>
      <c r="L603" s="1">
        <v>1</v>
      </c>
      <c r="O603" s="1">
        <v>1</v>
      </c>
    </row>
    <row r="604" spans="1:15" x14ac:dyDescent="0.3">
      <c r="A604" s="15">
        <v>43692</v>
      </c>
      <c r="B604" s="1">
        <v>0.45</v>
      </c>
      <c r="C604" s="1">
        <v>0</v>
      </c>
      <c r="D604" s="57">
        <f t="shared" si="23"/>
        <v>0</v>
      </c>
      <c r="E604" s="1">
        <f t="shared" si="22"/>
        <v>2019</v>
      </c>
      <c r="H604" s="1">
        <v>1</v>
      </c>
      <c r="I604" s="1">
        <v>1</v>
      </c>
      <c r="K604" s="1">
        <v>1</v>
      </c>
      <c r="L604" s="1">
        <v>1</v>
      </c>
      <c r="O604" s="1">
        <v>1</v>
      </c>
    </row>
    <row r="605" spans="1:15" x14ac:dyDescent="0.3">
      <c r="A605" s="15">
        <v>43691</v>
      </c>
      <c r="B605" s="1">
        <v>0.35</v>
      </c>
      <c r="C605" s="1">
        <v>0</v>
      </c>
      <c r="D605" s="57">
        <f t="shared" si="23"/>
        <v>-0.25131442828090622</v>
      </c>
      <c r="E605" s="1">
        <f t="shared" si="22"/>
        <v>2019</v>
      </c>
      <c r="H605" s="1">
        <v>1</v>
      </c>
      <c r="I605" s="1">
        <v>1</v>
      </c>
      <c r="K605" s="1">
        <v>1</v>
      </c>
      <c r="L605" s="1">
        <v>1</v>
      </c>
      <c r="O605" s="1">
        <v>1</v>
      </c>
    </row>
    <row r="606" spans="1:15" x14ac:dyDescent="0.3">
      <c r="A606" s="15">
        <v>43690</v>
      </c>
      <c r="B606" s="1">
        <v>0.45</v>
      </c>
      <c r="C606" s="1">
        <v>0</v>
      </c>
      <c r="D606" s="57">
        <f t="shared" si="23"/>
        <v>0.25131442828090617</v>
      </c>
      <c r="E606" s="1">
        <f t="shared" si="22"/>
        <v>2019</v>
      </c>
      <c r="H606" s="1">
        <v>1</v>
      </c>
      <c r="I606" s="1">
        <v>1</v>
      </c>
      <c r="K606" s="1">
        <v>1</v>
      </c>
      <c r="L606" s="1">
        <v>1</v>
      </c>
      <c r="O606" s="1">
        <v>1</v>
      </c>
    </row>
    <row r="607" spans="1:15" x14ac:dyDescent="0.3">
      <c r="A607" s="15">
        <v>43689</v>
      </c>
      <c r="B607" s="1">
        <v>0.4</v>
      </c>
      <c r="C607" s="1">
        <v>0</v>
      </c>
      <c r="D607" s="57">
        <f t="shared" si="23"/>
        <v>-0.11778303565638339</v>
      </c>
      <c r="E607" s="1">
        <f t="shared" si="22"/>
        <v>2019</v>
      </c>
      <c r="H607" s="1">
        <v>1</v>
      </c>
      <c r="I607" s="1">
        <v>1</v>
      </c>
      <c r="K607" s="1">
        <v>1</v>
      </c>
      <c r="L607" s="1">
        <v>1</v>
      </c>
      <c r="O607" s="1">
        <v>1</v>
      </c>
    </row>
    <row r="608" spans="1:15" x14ac:dyDescent="0.3">
      <c r="A608" s="15">
        <v>43686</v>
      </c>
      <c r="B608" s="1">
        <v>0.4</v>
      </c>
      <c r="C608" s="1">
        <v>0</v>
      </c>
      <c r="D608" s="57">
        <f t="shared" si="23"/>
        <v>0</v>
      </c>
      <c r="E608" s="1">
        <f t="shared" si="22"/>
        <v>2019</v>
      </c>
      <c r="H608" s="1">
        <v>1</v>
      </c>
      <c r="I608" s="1">
        <v>1</v>
      </c>
      <c r="K608" s="1">
        <v>1</v>
      </c>
      <c r="L608" s="1">
        <v>1</v>
      </c>
      <c r="O608" s="1">
        <v>1</v>
      </c>
    </row>
    <row r="609" spans="1:15" x14ac:dyDescent="0.3">
      <c r="A609" s="15">
        <v>43685</v>
      </c>
      <c r="B609" s="1">
        <v>0.4</v>
      </c>
      <c r="C609" s="1">
        <v>0</v>
      </c>
      <c r="D609" s="57">
        <f t="shared" si="23"/>
        <v>0</v>
      </c>
      <c r="E609" s="1">
        <f t="shared" si="22"/>
        <v>2019</v>
      </c>
      <c r="H609" s="1">
        <v>1</v>
      </c>
      <c r="I609" s="1">
        <v>1</v>
      </c>
      <c r="K609" s="1">
        <v>1</v>
      </c>
      <c r="L609" s="1">
        <v>1</v>
      </c>
      <c r="O609" s="1">
        <v>1</v>
      </c>
    </row>
    <row r="610" spans="1:15" x14ac:dyDescent="0.3">
      <c r="A610" s="15">
        <v>43684</v>
      </c>
      <c r="B610" s="1">
        <v>0.35</v>
      </c>
      <c r="C610" s="1">
        <v>0</v>
      </c>
      <c r="D610" s="57">
        <f t="shared" si="23"/>
        <v>-0.13353139262452274</v>
      </c>
      <c r="E610" s="1">
        <f t="shared" si="22"/>
        <v>2019</v>
      </c>
      <c r="H610" s="1">
        <v>1</v>
      </c>
      <c r="I610" s="1">
        <v>1</v>
      </c>
      <c r="K610" s="1">
        <v>1</v>
      </c>
      <c r="L610" s="1">
        <v>1</v>
      </c>
      <c r="O610" s="1">
        <v>1</v>
      </c>
    </row>
    <row r="611" spans="1:15" x14ac:dyDescent="0.3">
      <c r="A611" s="15">
        <v>43683</v>
      </c>
      <c r="B611" s="1">
        <v>0.4</v>
      </c>
      <c r="C611" s="1">
        <v>0</v>
      </c>
      <c r="D611" s="57">
        <f t="shared" si="23"/>
        <v>0.13353139262452277</v>
      </c>
      <c r="E611" s="1">
        <f t="shared" si="22"/>
        <v>2019</v>
      </c>
      <c r="H611" s="1">
        <v>1</v>
      </c>
      <c r="I611" s="1">
        <v>1</v>
      </c>
      <c r="K611" s="1">
        <v>1</v>
      </c>
      <c r="L611" s="1">
        <v>1</v>
      </c>
      <c r="O611" s="1">
        <v>1</v>
      </c>
    </row>
    <row r="612" spans="1:15" x14ac:dyDescent="0.3">
      <c r="A612" s="15">
        <v>43679</v>
      </c>
      <c r="B612" s="1">
        <v>0.4</v>
      </c>
      <c r="C612" s="1">
        <v>0</v>
      </c>
      <c r="D612" s="57">
        <f t="shared" si="23"/>
        <v>0</v>
      </c>
      <c r="E612" s="1">
        <f t="shared" si="22"/>
        <v>2019</v>
      </c>
      <c r="H612" s="1">
        <v>1</v>
      </c>
      <c r="I612" s="1">
        <v>1</v>
      </c>
      <c r="K612" s="1">
        <v>1</v>
      </c>
      <c r="L612" s="1">
        <v>1</v>
      </c>
      <c r="O612" s="1">
        <v>1</v>
      </c>
    </row>
    <row r="613" spans="1:15" x14ac:dyDescent="0.3">
      <c r="A613" s="15">
        <v>43678</v>
      </c>
      <c r="B613" s="1">
        <v>0.4</v>
      </c>
      <c r="C613" s="1">
        <v>0</v>
      </c>
      <c r="D613" s="57">
        <f t="shared" si="23"/>
        <v>0</v>
      </c>
      <c r="E613" s="1">
        <f t="shared" si="22"/>
        <v>2019</v>
      </c>
      <c r="H613" s="1">
        <v>1</v>
      </c>
      <c r="I613" s="1">
        <v>1</v>
      </c>
      <c r="K613" s="1">
        <v>1</v>
      </c>
      <c r="L613" s="1">
        <v>1</v>
      </c>
      <c r="O613" s="1">
        <v>1</v>
      </c>
    </row>
    <row r="614" spans="1:15" x14ac:dyDescent="0.3">
      <c r="A614" s="15">
        <v>43677</v>
      </c>
      <c r="B614" s="1">
        <v>0.35</v>
      </c>
      <c r="C614" s="1">
        <v>0</v>
      </c>
      <c r="D614" s="57">
        <f t="shared" si="23"/>
        <v>-0.13353139262452274</v>
      </c>
      <c r="E614" s="1">
        <f t="shared" si="22"/>
        <v>2019</v>
      </c>
      <c r="H614" s="1">
        <v>1</v>
      </c>
      <c r="I614" s="1">
        <v>1</v>
      </c>
      <c r="K614" s="1">
        <v>1</v>
      </c>
      <c r="L614" s="1">
        <v>1</v>
      </c>
      <c r="O614" s="1">
        <v>1</v>
      </c>
    </row>
    <row r="615" spans="1:15" x14ac:dyDescent="0.3">
      <c r="A615" s="15">
        <v>43676</v>
      </c>
      <c r="B615" s="1">
        <v>0.4</v>
      </c>
      <c r="C615" s="1">
        <v>0</v>
      </c>
      <c r="D615" s="57">
        <f t="shared" si="23"/>
        <v>0.13353139262452277</v>
      </c>
      <c r="E615" s="1">
        <f t="shared" si="22"/>
        <v>2019</v>
      </c>
      <c r="H615" s="1">
        <v>1</v>
      </c>
      <c r="I615" s="1">
        <v>1</v>
      </c>
      <c r="K615" s="1">
        <v>1</v>
      </c>
      <c r="L615" s="1">
        <v>1</v>
      </c>
      <c r="O615" s="1">
        <v>1</v>
      </c>
    </row>
    <row r="616" spans="1:15" x14ac:dyDescent="0.3">
      <c r="A616" s="15">
        <v>43675</v>
      </c>
      <c r="B616" s="1">
        <v>0.3</v>
      </c>
      <c r="C616" s="1">
        <v>0</v>
      </c>
      <c r="D616" s="57">
        <f t="shared" si="23"/>
        <v>-0.28768207245178107</v>
      </c>
      <c r="E616" s="1">
        <f t="shared" si="22"/>
        <v>2019</v>
      </c>
      <c r="H616" s="1">
        <v>1</v>
      </c>
      <c r="I616" s="1">
        <v>1</v>
      </c>
      <c r="K616" s="1">
        <v>1</v>
      </c>
      <c r="L616" s="1">
        <v>1</v>
      </c>
      <c r="O616" s="1">
        <v>1</v>
      </c>
    </row>
    <row r="617" spans="1:15" x14ac:dyDescent="0.3">
      <c r="A617" s="15">
        <v>43672</v>
      </c>
      <c r="B617" s="1">
        <v>0.35</v>
      </c>
      <c r="C617" s="1">
        <v>0</v>
      </c>
      <c r="D617" s="57">
        <f t="shared" si="23"/>
        <v>0.15415067982725836</v>
      </c>
      <c r="E617" s="1">
        <f t="shared" si="22"/>
        <v>2019</v>
      </c>
      <c r="H617" s="1">
        <v>1</v>
      </c>
      <c r="I617" s="1">
        <v>1</v>
      </c>
      <c r="K617" s="1">
        <v>1</v>
      </c>
      <c r="L617" s="1">
        <v>1</v>
      </c>
      <c r="O617" s="1">
        <v>1</v>
      </c>
    </row>
    <row r="618" spans="1:15" x14ac:dyDescent="0.3">
      <c r="A618" s="15">
        <v>43671</v>
      </c>
      <c r="B618" s="1">
        <v>0.35</v>
      </c>
      <c r="C618" s="1">
        <v>0</v>
      </c>
      <c r="D618" s="57">
        <f t="shared" si="23"/>
        <v>0</v>
      </c>
      <c r="E618" s="1">
        <f t="shared" si="22"/>
        <v>2019</v>
      </c>
      <c r="H618" s="1">
        <v>1</v>
      </c>
      <c r="I618" s="1">
        <v>1</v>
      </c>
      <c r="K618" s="1">
        <v>1</v>
      </c>
      <c r="L618" s="1">
        <v>1</v>
      </c>
      <c r="O618" s="1">
        <v>1</v>
      </c>
    </row>
    <row r="619" spans="1:15" x14ac:dyDescent="0.3">
      <c r="A619" s="15">
        <v>43670</v>
      </c>
      <c r="B619" s="1">
        <v>0.35</v>
      </c>
      <c r="C619" s="1">
        <v>0</v>
      </c>
      <c r="D619" s="57">
        <f t="shared" si="23"/>
        <v>0</v>
      </c>
      <c r="E619" s="1">
        <f t="shared" si="22"/>
        <v>2019</v>
      </c>
      <c r="H619" s="1">
        <v>1</v>
      </c>
      <c r="I619" s="1">
        <v>1</v>
      </c>
      <c r="K619" s="1">
        <v>1</v>
      </c>
      <c r="L619" s="1">
        <v>1</v>
      </c>
      <c r="O619" s="1">
        <v>1</v>
      </c>
    </row>
    <row r="620" spans="1:15" x14ac:dyDescent="0.3">
      <c r="A620" s="15">
        <v>43669</v>
      </c>
      <c r="B620" s="1">
        <v>0.25</v>
      </c>
      <c r="C620" s="1">
        <v>0</v>
      </c>
      <c r="D620" s="57">
        <f t="shared" si="23"/>
        <v>-0.33647223662121289</v>
      </c>
      <c r="E620" s="1">
        <f t="shared" si="22"/>
        <v>2019</v>
      </c>
      <c r="H620" s="1">
        <v>1</v>
      </c>
      <c r="I620" s="1">
        <v>1</v>
      </c>
      <c r="K620" s="1">
        <v>1</v>
      </c>
      <c r="L620" s="1">
        <v>1</v>
      </c>
      <c r="O620" s="1">
        <v>1</v>
      </c>
    </row>
    <row r="621" spans="1:15" x14ac:dyDescent="0.3">
      <c r="A621" s="15">
        <v>43668</v>
      </c>
      <c r="B621" s="1">
        <v>0.3</v>
      </c>
      <c r="C621" s="1">
        <v>0</v>
      </c>
      <c r="D621" s="57">
        <f t="shared" si="23"/>
        <v>0.18232155679395459</v>
      </c>
      <c r="E621" s="1">
        <f t="shared" si="22"/>
        <v>2019</v>
      </c>
      <c r="H621" s="1">
        <v>1</v>
      </c>
      <c r="I621" s="1">
        <v>1</v>
      </c>
      <c r="K621" s="1">
        <v>1</v>
      </c>
      <c r="L621" s="1">
        <v>1</v>
      </c>
      <c r="O621" s="1">
        <v>1</v>
      </c>
    </row>
    <row r="622" spans="1:15" x14ac:dyDescent="0.3">
      <c r="A622" s="15">
        <v>43665</v>
      </c>
      <c r="B622" s="1">
        <v>0.3</v>
      </c>
      <c r="C622" s="1">
        <v>0</v>
      </c>
      <c r="D622" s="57">
        <f t="shared" si="23"/>
        <v>0</v>
      </c>
      <c r="E622" s="1">
        <f t="shared" si="22"/>
        <v>2019</v>
      </c>
      <c r="H622" s="1">
        <v>1</v>
      </c>
      <c r="I622" s="1">
        <v>1</v>
      </c>
      <c r="K622" s="1">
        <v>1</v>
      </c>
      <c r="L622" s="1">
        <v>1</v>
      </c>
      <c r="O622" s="1">
        <v>1</v>
      </c>
    </row>
    <row r="623" spans="1:15" x14ac:dyDescent="0.3">
      <c r="A623" s="15">
        <v>43664</v>
      </c>
      <c r="B623" s="1">
        <v>0.3</v>
      </c>
      <c r="C623" s="1">
        <v>0</v>
      </c>
      <c r="D623" s="57">
        <f t="shared" si="23"/>
        <v>0</v>
      </c>
      <c r="E623" s="1">
        <f t="shared" si="22"/>
        <v>2019</v>
      </c>
      <c r="H623" s="1">
        <v>1</v>
      </c>
      <c r="I623" s="1">
        <v>1</v>
      </c>
      <c r="K623" s="1">
        <v>1</v>
      </c>
      <c r="L623" s="1">
        <v>1</v>
      </c>
      <c r="O623" s="1">
        <v>1</v>
      </c>
    </row>
    <row r="624" spans="1:15" x14ac:dyDescent="0.3">
      <c r="A624" s="15">
        <v>43663</v>
      </c>
      <c r="B624" s="1">
        <v>0.3</v>
      </c>
      <c r="C624" s="1">
        <v>0</v>
      </c>
      <c r="D624" s="57">
        <f t="shared" si="23"/>
        <v>0</v>
      </c>
      <c r="E624" s="1">
        <f t="shared" si="22"/>
        <v>2019</v>
      </c>
      <c r="H624" s="1">
        <v>1</v>
      </c>
      <c r="I624" s="1">
        <v>1</v>
      </c>
      <c r="K624" s="1">
        <v>1</v>
      </c>
      <c r="L624" s="1">
        <v>1</v>
      </c>
      <c r="O624" s="1">
        <v>1</v>
      </c>
    </row>
    <row r="625" spans="1:15" x14ac:dyDescent="0.3">
      <c r="A625" s="15">
        <v>43662</v>
      </c>
      <c r="B625" s="1">
        <v>0.35</v>
      </c>
      <c r="C625" s="1">
        <v>0</v>
      </c>
      <c r="D625" s="57">
        <f t="shared" si="23"/>
        <v>0.15415067982725836</v>
      </c>
      <c r="E625" s="1">
        <f t="shared" si="22"/>
        <v>2019</v>
      </c>
      <c r="H625" s="1">
        <v>1</v>
      </c>
      <c r="I625" s="1">
        <v>1</v>
      </c>
      <c r="K625" s="1">
        <v>1</v>
      </c>
      <c r="L625" s="1">
        <v>1</v>
      </c>
      <c r="O625" s="1">
        <v>1</v>
      </c>
    </row>
    <row r="626" spans="1:15" x14ac:dyDescent="0.3">
      <c r="A626" s="15">
        <v>43661</v>
      </c>
      <c r="B626" s="1">
        <v>0.3</v>
      </c>
      <c r="C626" s="1">
        <v>0</v>
      </c>
      <c r="D626" s="57">
        <f t="shared" si="23"/>
        <v>-0.15415067982725822</v>
      </c>
      <c r="E626" s="1">
        <f t="shared" si="22"/>
        <v>2019</v>
      </c>
      <c r="H626" s="1">
        <v>1</v>
      </c>
      <c r="I626" s="1">
        <v>1</v>
      </c>
      <c r="K626" s="1">
        <v>1</v>
      </c>
      <c r="L626" s="1">
        <v>1</v>
      </c>
      <c r="O626" s="1">
        <v>1</v>
      </c>
    </row>
    <row r="627" spans="1:15" x14ac:dyDescent="0.3">
      <c r="A627" s="15">
        <v>43658</v>
      </c>
      <c r="B627" s="1">
        <v>0.35</v>
      </c>
      <c r="C627" s="1">
        <v>0</v>
      </c>
      <c r="D627" s="57">
        <f t="shared" si="23"/>
        <v>0.15415067982725836</v>
      </c>
      <c r="E627" s="1">
        <f t="shared" si="22"/>
        <v>2019</v>
      </c>
      <c r="H627" s="1">
        <v>1</v>
      </c>
      <c r="I627" s="1">
        <v>1</v>
      </c>
      <c r="K627" s="1">
        <v>1</v>
      </c>
      <c r="L627" s="1">
        <v>1</v>
      </c>
      <c r="O627" s="1">
        <v>1</v>
      </c>
    </row>
    <row r="628" spans="1:15" x14ac:dyDescent="0.3">
      <c r="A628" s="15">
        <v>43657</v>
      </c>
      <c r="B628" s="1">
        <v>0.3</v>
      </c>
      <c r="C628" s="1">
        <v>0</v>
      </c>
      <c r="D628" s="57">
        <f t="shared" si="23"/>
        <v>-0.15415067982725822</v>
      </c>
      <c r="E628" s="1">
        <f t="shared" si="22"/>
        <v>2019</v>
      </c>
      <c r="H628" s="1">
        <v>1</v>
      </c>
      <c r="I628" s="1">
        <v>1</v>
      </c>
      <c r="K628" s="1">
        <v>1</v>
      </c>
      <c r="L628" s="1">
        <v>1</v>
      </c>
      <c r="O628" s="1">
        <v>1</v>
      </c>
    </row>
    <row r="629" spans="1:15" x14ac:dyDescent="0.3">
      <c r="A629" s="15">
        <v>43656</v>
      </c>
      <c r="B629" s="1">
        <v>0.3</v>
      </c>
      <c r="C629" s="1">
        <v>0</v>
      </c>
      <c r="D629" s="57">
        <f t="shared" si="23"/>
        <v>0</v>
      </c>
      <c r="E629" s="1">
        <f t="shared" si="22"/>
        <v>2019</v>
      </c>
      <c r="H629" s="1">
        <v>1</v>
      </c>
      <c r="I629" s="1">
        <v>1</v>
      </c>
      <c r="K629" s="1">
        <v>1</v>
      </c>
      <c r="L629" s="1">
        <v>1</v>
      </c>
      <c r="O629" s="1">
        <v>1</v>
      </c>
    </row>
    <row r="630" spans="1:15" x14ac:dyDescent="0.3">
      <c r="A630" s="15">
        <v>43655</v>
      </c>
      <c r="B630" s="1">
        <v>0.3</v>
      </c>
      <c r="C630" s="1">
        <v>0</v>
      </c>
      <c r="D630" s="57">
        <f t="shared" si="23"/>
        <v>0</v>
      </c>
      <c r="E630" s="1">
        <f t="shared" si="22"/>
        <v>2019</v>
      </c>
      <c r="H630" s="1">
        <v>1</v>
      </c>
      <c r="I630" s="1">
        <v>1</v>
      </c>
      <c r="K630" s="1">
        <v>1</v>
      </c>
      <c r="L630" s="1">
        <v>1</v>
      </c>
      <c r="O630" s="1">
        <v>1</v>
      </c>
    </row>
    <row r="631" spans="1:15" x14ac:dyDescent="0.3">
      <c r="A631" s="15">
        <v>43654</v>
      </c>
      <c r="B631" s="1">
        <v>0.35</v>
      </c>
      <c r="C631" s="1">
        <v>0</v>
      </c>
      <c r="D631" s="57">
        <f t="shared" si="23"/>
        <v>0.15415067982725836</v>
      </c>
      <c r="E631" s="1">
        <f t="shared" si="22"/>
        <v>2019</v>
      </c>
      <c r="H631" s="1">
        <v>1</v>
      </c>
      <c r="I631" s="1">
        <v>1</v>
      </c>
      <c r="K631" s="1">
        <v>1</v>
      </c>
      <c r="L631" s="1">
        <v>1</v>
      </c>
      <c r="O631" s="1">
        <v>1</v>
      </c>
    </row>
    <row r="632" spans="1:15" x14ac:dyDescent="0.3">
      <c r="A632" s="15">
        <v>43651</v>
      </c>
      <c r="B632" s="1">
        <v>0.35</v>
      </c>
      <c r="C632" s="1">
        <v>0</v>
      </c>
      <c r="D632" s="57">
        <f t="shared" si="23"/>
        <v>0</v>
      </c>
      <c r="E632" s="1">
        <f t="shared" si="22"/>
        <v>2019</v>
      </c>
      <c r="H632" s="1">
        <v>1</v>
      </c>
      <c r="I632" s="1">
        <v>1</v>
      </c>
      <c r="K632" s="1">
        <v>1</v>
      </c>
      <c r="L632" s="1">
        <v>1</v>
      </c>
      <c r="O632" s="1">
        <v>1</v>
      </c>
    </row>
    <row r="633" spans="1:15" x14ac:dyDescent="0.3">
      <c r="A633" s="15">
        <v>43650</v>
      </c>
      <c r="B633" s="1">
        <v>0.35</v>
      </c>
      <c r="C633" s="1">
        <v>0</v>
      </c>
      <c r="D633" s="57">
        <f t="shared" si="23"/>
        <v>0</v>
      </c>
      <c r="E633" s="1">
        <f t="shared" si="22"/>
        <v>2019</v>
      </c>
      <c r="H633" s="1">
        <v>1</v>
      </c>
      <c r="I633" s="1">
        <v>1</v>
      </c>
      <c r="K633" s="1">
        <v>1</v>
      </c>
      <c r="L633" s="1">
        <v>1</v>
      </c>
      <c r="O633" s="1">
        <v>1</v>
      </c>
    </row>
    <row r="634" spans="1:15" x14ac:dyDescent="0.3">
      <c r="A634" s="15">
        <v>43649</v>
      </c>
      <c r="B634" s="1">
        <v>0.4</v>
      </c>
      <c r="C634" s="1">
        <v>0</v>
      </c>
      <c r="D634" s="57">
        <f t="shared" si="23"/>
        <v>0.13353139262452277</v>
      </c>
      <c r="E634" s="1">
        <f t="shared" si="22"/>
        <v>2019</v>
      </c>
      <c r="H634" s="1">
        <v>1</v>
      </c>
      <c r="I634" s="1">
        <v>1</v>
      </c>
      <c r="K634" s="1">
        <v>1</v>
      </c>
      <c r="L634" s="1">
        <v>1</v>
      </c>
      <c r="O634" s="1">
        <v>1</v>
      </c>
    </row>
    <row r="635" spans="1:15" x14ac:dyDescent="0.3">
      <c r="A635" s="15">
        <v>43648</v>
      </c>
      <c r="B635" s="1">
        <v>0.4</v>
      </c>
      <c r="C635" s="1">
        <v>0</v>
      </c>
      <c r="D635" s="57">
        <f t="shared" si="23"/>
        <v>0</v>
      </c>
      <c r="E635" s="1">
        <f t="shared" si="22"/>
        <v>2019</v>
      </c>
      <c r="H635" s="1">
        <v>1</v>
      </c>
      <c r="I635" s="1">
        <v>1</v>
      </c>
      <c r="K635" s="1">
        <v>1</v>
      </c>
      <c r="L635" s="1">
        <v>1</v>
      </c>
      <c r="O635" s="1">
        <v>1</v>
      </c>
    </row>
    <row r="636" spans="1:15" x14ac:dyDescent="0.3">
      <c r="A636" s="15">
        <v>43644</v>
      </c>
      <c r="B636" s="1">
        <v>0.3</v>
      </c>
      <c r="C636" s="1">
        <v>0</v>
      </c>
      <c r="D636" s="57">
        <f t="shared" si="23"/>
        <v>-0.28768207245178107</v>
      </c>
      <c r="E636" s="1">
        <f t="shared" si="22"/>
        <v>2019</v>
      </c>
      <c r="H636" s="1">
        <v>1</v>
      </c>
      <c r="I636" s="1">
        <v>1</v>
      </c>
      <c r="K636" s="1">
        <v>1</v>
      </c>
      <c r="L636" s="1">
        <v>1</v>
      </c>
      <c r="O636" s="1">
        <v>1</v>
      </c>
    </row>
    <row r="637" spans="1:15" x14ac:dyDescent="0.3">
      <c r="A637" s="15">
        <v>43643</v>
      </c>
      <c r="B637" s="1">
        <v>0.35</v>
      </c>
      <c r="C637" s="1">
        <v>0</v>
      </c>
      <c r="D637" s="57">
        <f t="shared" si="23"/>
        <v>0.15415067982725836</v>
      </c>
      <c r="E637" s="1">
        <f t="shared" si="22"/>
        <v>2019</v>
      </c>
      <c r="H637" s="1">
        <v>1</v>
      </c>
      <c r="I637" s="1">
        <v>1</v>
      </c>
      <c r="K637" s="1">
        <v>1</v>
      </c>
      <c r="L637" s="1">
        <v>1</v>
      </c>
      <c r="O637" s="1">
        <v>1</v>
      </c>
    </row>
    <row r="638" spans="1:15" x14ac:dyDescent="0.3">
      <c r="A638" s="15">
        <v>43642</v>
      </c>
      <c r="B638" s="1">
        <v>0.35</v>
      </c>
      <c r="C638" s="1">
        <v>0</v>
      </c>
      <c r="D638" s="57">
        <f t="shared" si="23"/>
        <v>0</v>
      </c>
      <c r="E638" s="1">
        <f t="shared" si="22"/>
        <v>2019</v>
      </c>
      <c r="H638" s="1">
        <v>1</v>
      </c>
      <c r="I638" s="1">
        <v>1</v>
      </c>
      <c r="K638" s="1">
        <v>1</v>
      </c>
      <c r="L638" s="1">
        <v>1</v>
      </c>
      <c r="O638" s="1">
        <v>1</v>
      </c>
    </row>
    <row r="639" spans="1:15" x14ac:dyDescent="0.3">
      <c r="A639" s="15">
        <v>43641</v>
      </c>
      <c r="B639" s="1">
        <v>0.35</v>
      </c>
      <c r="C639" s="1">
        <v>0</v>
      </c>
      <c r="D639" s="57">
        <f t="shared" si="23"/>
        <v>0</v>
      </c>
      <c r="E639" s="1">
        <f t="shared" si="22"/>
        <v>2019</v>
      </c>
      <c r="H639" s="1">
        <v>1</v>
      </c>
      <c r="I639" s="1">
        <v>1</v>
      </c>
      <c r="K639" s="1">
        <v>1</v>
      </c>
      <c r="L639" s="1">
        <v>1</v>
      </c>
      <c r="O639" s="1">
        <v>1</v>
      </c>
    </row>
    <row r="640" spans="1:15" x14ac:dyDescent="0.3">
      <c r="A640" s="15">
        <v>43640</v>
      </c>
      <c r="B640" s="1">
        <v>0.3</v>
      </c>
      <c r="C640" s="1">
        <v>0</v>
      </c>
      <c r="D640" s="57">
        <f t="shared" si="23"/>
        <v>-0.15415067982725822</v>
      </c>
      <c r="E640" s="1">
        <f t="shared" si="22"/>
        <v>2019</v>
      </c>
      <c r="H640" s="1">
        <v>1</v>
      </c>
      <c r="I640" s="1">
        <v>1</v>
      </c>
      <c r="K640" s="1">
        <v>1</v>
      </c>
      <c r="L640" s="1">
        <v>1</v>
      </c>
      <c r="O640" s="1">
        <v>1</v>
      </c>
    </row>
    <row r="641" spans="1:15" x14ac:dyDescent="0.3">
      <c r="A641" s="15">
        <v>43637</v>
      </c>
      <c r="B641" s="1">
        <v>0.3</v>
      </c>
      <c r="C641" s="1">
        <v>0</v>
      </c>
      <c r="D641" s="57">
        <f t="shared" si="23"/>
        <v>0</v>
      </c>
      <c r="E641" s="1">
        <f t="shared" si="22"/>
        <v>2019</v>
      </c>
      <c r="H641" s="1">
        <v>1</v>
      </c>
      <c r="I641" s="1">
        <v>1</v>
      </c>
      <c r="K641" s="1">
        <v>1</v>
      </c>
      <c r="L641" s="1">
        <v>1</v>
      </c>
      <c r="O641" s="1">
        <v>1</v>
      </c>
    </row>
    <row r="642" spans="1:15" x14ac:dyDescent="0.3">
      <c r="A642" s="15">
        <v>43636</v>
      </c>
      <c r="B642" s="1">
        <v>0.3</v>
      </c>
      <c r="C642" s="1">
        <v>0</v>
      </c>
      <c r="D642" s="57">
        <f t="shared" si="23"/>
        <v>0</v>
      </c>
      <c r="E642" s="1">
        <f t="shared" si="22"/>
        <v>2019</v>
      </c>
      <c r="H642" s="1">
        <v>1</v>
      </c>
      <c r="I642" s="1">
        <v>1</v>
      </c>
      <c r="K642" s="1">
        <v>1</v>
      </c>
      <c r="L642" s="1">
        <v>1</v>
      </c>
      <c r="O642" s="1">
        <v>1</v>
      </c>
    </row>
    <row r="643" spans="1:15" x14ac:dyDescent="0.3">
      <c r="A643" s="15">
        <v>43635</v>
      </c>
      <c r="B643" s="1">
        <v>0.3</v>
      </c>
      <c r="C643" s="1">
        <v>0</v>
      </c>
      <c r="D643" s="57">
        <f t="shared" si="23"/>
        <v>0</v>
      </c>
      <c r="E643" s="1">
        <f t="shared" si="22"/>
        <v>2019</v>
      </c>
      <c r="H643" s="1">
        <v>1</v>
      </c>
      <c r="I643" s="1">
        <v>1</v>
      </c>
      <c r="K643" s="1">
        <v>1</v>
      </c>
      <c r="L643" s="1">
        <v>1</v>
      </c>
      <c r="O643" s="1">
        <v>1</v>
      </c>
    </row>
    <row r="644" spans="1:15" x14ac:dyDescent="0.3">
      <c r="A644" s="15">
        <v>43634</v>
      </c>
      <c r="B644" s="1">
        <v>0.3</v>
      </c>
      <c r="C644" s="1">
        <v>0</v>
      </c>
      <c r="D644" s="57">
        <f t="shared" si="23"/>
        <v>0</v>
      </c>
      <c r="E644" s="1">
        <f t="shared" si="22"/>
        <v>2019</v>
      </c>
      <c r="H644" s="1">
        <v>1</v>
      </c>
      <c r="I644" s="1">
        <v>1</v>
      </c>
      <c r="K644" s="1">
        <v>1</v>
      </c>
      <c r="L644" s="1">
        <v>1</v>
      </c>
      <c r="O644" s="1">
        <v>1</v>
      </c>
    </row>
    <row r="645" spans="1:15" x14ac:dyDescent="0.3">
      <c r="A645" s="15">
        <v>43633</v>
      </c>
      <c r="B645" s="1">
        <v>0.25</v>
      </c>
      <c r="C645" s="1">
        <v>0</v>
      </c>
      <c r="D645" s="57">
        <f t="shared" si="23"/>
        <v>-0.18232155679395459</v>
      </c>
      <c r="E645" s="1">
        <f t="shared" si="22"/>
        <v>2019</v>
      </c>
      <c r="H645" s="1">
        <v>1</v>
      </c>
      <c r="I645" s="1">
        <v>1</v>
      </c>
      <c r="K645" s="1">
        <v>1</v>
      </c>
      <c r="L645" s="1">
        <v>1</v>
      </c>
      <c r="O645" s="1">
        <v>1</v>
      </c>
    </row>
    <row r="646" spans="1:15" x14ac:dyDescent="0.3">
      <c r="A646" s="15">
        <v>43630</v>
      </c>
      <c r="B646" s="1">
        <v>0.3</v>
      </c>
      <c r="C646" s="1">
        <v>0</v>
      </c>
      <c r="D646" s="57">
        <f t="shared" si="23"/>
        <v>0.18232155679395459</v>
      </c>
      <c r="E646" s="1">
        <f t="shared" si="22"/>
        <v>2019</v>
      </c>
      <c r="H646" s="1">
        <v>1</v>
      </c>
      <c r="I646" s="1">
        <v>1</v>
      </c>
      <c r="K646" s="1">
        <v>1</v>
      </c>
      <c r="L646" s="1">
        <v>1</v>
      </c>
      <c r="O646" s="1">
        <v>1</v>
      </c>
    </row>
    <row r="647" spans="1:15" x14ac:dyDescent="0.3">
      <c r="A647" s="15">
        <v>43629</v>
      </c>
      <c r="B647" s="1">
        <v>0.3</v>
      </c>
      <c r="C647" s="1">
        <v>0</v>
      </c>
      <c r="D647" s="57">
        <f t="shared" si="23"/>
        <v>0</v>
      </c>
      <c r="E647" s="1">
        <f t="shared" si="22"/>
        <v>2019</v>
      </c>
      <c r="H647" s="1">
        <v>1</v>
      </c>
      <c r="I647" s="1">
        <v>1</v>
      </c>
      <c r="K647" s="1">
        <v>1</v>
      </c>
      <c r="L647" s="1">
        <v>1</v>
      </c>
      <c r="O647" s="1">
        <v>1</v>
      </c>
    </row>
    <row r="648" spans="1:15" x14ac:dyDescent="0.3">
      <c r="A648" s="15">
        <v>43628</v>
      </c>
      <c r="B648" s="1">
        <v>0.35</v>
      </c>
      <c r="C648" s="1">
        <v>0</v>
      </c>
      <c r="D648" s="57">
        <f t="shared" si="23"/>
        <v>0.15415067982725836</v>
      </c>
      <c r="E648" s="1">
        <f t="shared" si="22"/>
        <v>2019</v>
      </c>
      <c r="H648" s="1">
        <v>1</v>
      </c>
      <c r="I648" s="1">
        <v>1</v>
      </c>
      <c r="K648" s="1">
        <v>1</v>
      </c>
      <c r="L648" s="1">
        <v>1</v>
      </c>
      <c r="O648" s="1">
        <v>1</v>
      </c>
    </row>
    <row r="649" spans="1:15" x14ac:dyDescent="0.3">
      <c r="A649" s="15">
        <v>43627</v>
      </c>
      <c r="B649" s="1">
        <v>0.35</v>
      </c>
      <c r="C649" s="1">
        <v>0</v>
      </c>
      <c r="D649" s="57">
        <f t="shared" si="23"/>
        <v>0</v>
      </c>
      <c r="E649" s="1">
        <f t="shared" ref="E649:E712" si="24">YEAR(A649)</f>
        <v>2019</v>
      </c>
      <c r="H649" s="1">
        <v>1</v>
      </c>
      <c r="I649" s="1">
        <v>1</v>
      </c>
      <c r="K649" s="1">
        <v>1</v>
      </c>
      <c r="L649" s="1">
        <v>1</v>
      </c>
      <c r="O649" s="1">
        <v>1</v>
      </c>
    </row>
    <row r="650" spans="1:15" x14ac:dyDescent="0.3">
      <c r="A650" s="15">
        <v>43626</v>
      </c>
      <c r="B650" s="1">
        <v>0.35</v>
      </c>
      <c r="C650" s="1">
        <v>0</v>
      </c>
      <c r="D650" s="57">
        <f t="shared" si="23"/>
        <v>0</v>
      </c>
      <c r="E650" s="1">
        <f t="shared" si="24"/>
        <v>2019</v>
      </c>
      <c r="H650" s="1">
        <v>1</v>
      </c>
      <c r="I650" s="1">
        <v>1</v>
      </c>
      <c r="K650" s="1">
        <v>1</v>
      </c>
      <c r="L650" s="1">
        <v>1</v>
      </c>
      <c r="O650" s="1">
        <v>1</v>
      </c>
    </row>
    <row r="651" spans="1:15" x14ac:dyDescent="0.3">
      <c r="A651" s="15">
        <v>43623</v>
      </c>
      <c r="B651" s="1">
        <v>0.35</v>
      </c>
      <c r="C651" s="1">
        <v>0</v>
      </c>
      <c r="D651" s="57">
        <f t="shared" ref="D651:D714" si="25">LN((C651+B651)/(B650))</f>
        <v>0</v>
      </c>
      <c r="E651" s="1">
        <f t="shared" si="24"/>
        <v>2019</v>
      </c>
      <c r="H651" s="1">
        <v>1</v>
      </c>
      <c r="I651" s="1">
        <v>1</v>
      </c>
      <c r="K651" s="1">
        <v>1</v>
      </c>
      <c r="L651" s="1">
        <v>1</v>
      </c>
      <c r="O651" s="1">
        <v>1</v>
      </c>
    </row>
    <row r="652" spans="1:15" x14ac:dyDescent="0.3">
      <c r="A652" s="15">
        <v>43622</v>
      </c>
      <c r="B652" s="1">
        <v>0.35</v>
      </c>
      <c r="C652" s="1">
        <v>0</v>
      </c>
      <c r="D652" s="57">
        <f t="shared" si="25"/>
        <v>0</v>
      </c>
      <c r="E652" s="1">
        <f t="shared" si="24"/>
        <v>2019</v>
      </c>
      <c r="H652" s="1">
        <v>1</v>
      </c>
      <c r="I652" s="1">
        <v>1</v>
      </c>
      <c r="K652" s="1">
        <v>1</v>
      </c>
      <c r="L652" s="1">
        <v>1</v>
      </c>
      <c r="O652" s="1">
        <v>1</v>
      </c>
    </row>
    <row r="653" spans="1:15" x14ac:dyDescent="0.3">
      <c r="A653" s="15">
        <v>43621</v>
      </c>
      <c r="B653" s="1">
        <v>0.4</v>
      </c>
      <c r="C653" s="1">
        <v>0</v>
      </c>
      <c r="D653" s="57">
        <f t="shared" si="25"/>
        <v>0.13353139262452277</v>
      </c>
      <c r="E653" s="1">
        <f t="shared" si="24"/>
        <v>2019</v>
      </c>
      <c r="H653" s="1">
        <v>1</v>
      </c>
      <c r="I653" s="1">
        <v>1</v>
      </c>
      <c r="K653" s="1">
        <v>1</v>
      </c>
      <c r="L653" s="1">
        <v>1</v>
      </c>
      <c r="O653" s="1">
        <v>1</v>
      </c>
    </row>
    <row r="654" spans="1:15" x14ac:dyDescent="0.3">
      <c r="A654" s="15">
        <v>43620</v>
      </c>
      <c r="B654" s="1">
        <v>0.4</v>
      </c>
      <c r="C654" s="1">
        <v>0</v>
      </c>
      <c r="D654" s="57">
        <f t="shared" si="25"/>
        <v>0</v>
      </c>
      <c r="E654" s="1">
        <f t="shared" si="24"/>
        <v>2019</v>
      </c>
      <c r="H654" s="1">
        <v>1</v>
      </c>
      <c r="I654" s="1">
        <v>1</v>
      </c>
      <c r="K654" s="1">
        <v>1</v>
      </c>
      <c r="L654" s="1">
        <v>1</v>
      </c>
      <c r="O654" s="1">
        <v>1</v>
      </c>
    </row>
    <row r="655" spans="1:15" x14ac:dyDescent="0.3">
      <c r="A655" s="15">
        <v>43619</v>
      </c>
      <c r="B655" s="1">
        <v>0.4</v>
      </c>
      <c r="C655" s="1">
        <v>0</v>
      </c>
      <c r="D655" s="57">
        <f t="shared" si="25"/>
        <v>0</v>
      </c>
      <c r="E655" s="1">
        <f t="shared" si="24"/>
        <v>2019</v>
      </c>
      <c r="H655" s="1">
        <v>1</v>
      </c>
      <c r="I655" s="1">
        <v>1</v>
      </c>
      <c r="K655" s="1">
        <v>1</v>
      </c>
      <c r="L655" s="1">
        <v>1</v>
      </c>
      <c r="O655" s="1">
        <v>1</v>
      </c>
    </row>
    <row r="656" spans="1:15" x14ac:dyDescent="0.3">
      <c r="A656" s="15">
        <v>43616</v>
      </c>
      <c r="B656" s="1">
        <v>0.35</v>
      </c>
      <c r="C656" s="1">
        <v>0</v>
      </c>
      <c r="D656" s="57">
        <f t="shared" si="25"/>
        <v>-0.13353139262452274</v>
      </c>
      <c r="E656" s="1">
        <f t="shared" si="24"/>
        <v>2019</v>
      </c>
      <c r="H656" s="1">
        <v>1</v>
      </c>
      <c r="I656" s="1">
        <v>1</v>
      </c>
      <c r="K656" s="1">
        <v>1</v>
      </c>
      <c r="L656" s="1">
        <v>1</v>
      </c>
      <c r="O656" s="1">
        <v>1</v>
      </c>
    </row>
    <row r="657" spans="1:15" x14ac:dyDescent="0.3">
      <c r="A657" s="15">
        <v>43615</v>
      </c>
      <c r="B657" s="1">
        <v>0.35</v>
      </c>
      <c r="C657" s="1">
        <v>0</v>
      </c>
      <c r="D657" s="57">
        <f t="shared" si="25"/>
        <v>0</v>
      </c>
      <c r="E657" s="1">
        <f t="shared" si="24"/>
        <v>2019</v>
      </c>
      <c r="H657" s="1">
        <v>1</v>
      </c>
      <c r="I657" s="1">
        <v>1</v>
      </c>
      <c r="K657" s="1">
        <v>1</v>
      </c>
      <c r="L657" s="1">
        <v>1</v>
      </c>
      <c r="O657" s="1">
        <v>1</v>
      </c>
    </row>
    <row r="658" spans="1:15" x14ac:dyDescent="0.3">
      <c r="A658" s="15">
        <v>43614</v>
      </c>
      <c r="B658" s="1">
        <v>0.4</v>
      </c>
      <c r="C658" s="1">
        <v>0</v>
      </c>
      <c r="D658" s="57">
        <f t="shared" si="25"/>
        <v>0.13353139262452277</v>
      </c>
      <c r="E658" s="1">
        <f t="shared" si="24"/>
        <v>2019</v>
      </c>
      <c r="H658" s="1">
        <v>1</v>
      </c>
      <c r="I658" s="1">
        <v>1</v>
      </c>
      <c r="K658" s="1">
        <v>1</v>
      </c>
      <c r="L658" s="1">
        <v>1</v>
      </c>
      <c r="O658" s="1">
        <v>1</v>
      </c>
    </row>
    <row r="659" spans="1:15" x14ac:dyDescent="0.3">
      <c r="A659" s="15">
        <v>43613</v>
      </c>
      <c r="B659" s="1">
        <v>0.4</v>
      </c>
      <c r="C659" s="1">
        <v>0</v>
      </c>
      <c r="D659" s="57">
        <f t="shared" si="25"/>
        <v>0</v>
      </c>
      <c r="E659" s="1">
        <f t="shared" si="24"/>
        <v>2019</v>
      </c>
      <c r="H659" s="1">
        <v>1</v>
      </c>
      <c r="I659" s="1">
        <v>1</v>
      </c>
      <c r="K659" s="1">
        <v>1</v>
      </c>
      <c r="L659" s="1">
        <v>1</v>
      </c>
      <c r="O659" s="1">
        <v>1</v>
      </c>
    </row>
    <row r="660" spans="1:15" x14ac:dyDescent="0.3">
      <c r="A660" s="15">
        <v>43612</v>
      </c>
      <c r="B660" s="1">
        <v>0.4</v>
      </c>
      <c r="C660" s="1">
        <v>0</v>
      </c>
      <c r="D660" s="57">
        <f t="shared" si="25"/>
        <v>0</v>
      </c>
      <c r="E660" s="1">
        <f t="shared" si="24"/>
        <v>2019</v>
      </c>
      <c r="H660" s="1">
        <v>1</v>
      </c>
      <c r="I660" s="1">
        <v>1</v>
      </c>
      <c r="K660" s="1">
        <v>1</v>
      </c>
      <c r="L660" s="1">
        <v>1</v>
      </c>
      <c r="O660" s="1">
        <v>1</v>
      </c>
    </row>
    <row r="661" spans="1:15" x14ac:dyDescent="0.3">
      <c r="A661" s="15">
        <v>43609</v>
      </c>
      <c r="B661" s="1">
        <v>0.4</v>
      </c>
      <c r="C661" s="1">
        <v>0</v>
      </c>
      <c r="D661" s="57">
        <f t="shared" si="25"/>
        <v>0</v>
      </c>
      <c r="E661" s="1">
        <f t="shared" si="24"/>
        <v>2019</v>
      </c>
      <c r="H661" s="1">
        <v>1</v>
      </c>
      <c r="I661" s="1">
        <v>1</v>
      </c>
      <c r="K661" s="1">
        <v>1</v>
      </c>
      <c r="L661" s="1">
        <v>1</v>
      </c>
      <c r="O661" s="1">
        <v>1</v>
      </c>
    </row>
    <row r="662" spans="1:15" x14ac:dyDescent="0.3">
      <c r="A662" s="15">
        <v>43608</v>
      </c>
      <c r="B662" s="1">
        <v>0.4</v>
      </c>
      <c r="C662" s="1">
        <v>0</v>
      </c>
      <c r="D662" s="57">
        <f t="shared" si="25"/>
        <v>0</v>
      </c>
      <c r="E662" s="1">
        <f t="shared" si="24"/>
        <v>2019</v>
      </c>
      <c r="H662" s="1">
        <v>1</v>
      </c>
      <c r="I662" s="1">
        <v>1</v>
      </c>
      <c r="K662" s="1">
        <v>1</v>
      </c>
      <c r="L662" s="1">
        <v>1</v>
      </c>
      <c r="O662" s="1">
        <v>1</v>
      </c>
    </row>
    <row r="663" spans="1:15" x14ac:dyDescent="0.3">
      <c r="A663" s="15">
        <v>43607</v>
      </c>
      <c r="B663" s="1">
        <v>0.4</v>
      </c>
      <c r="C663" s="1">
        <v>0</v>
      </c>
      <c r="D663" s="57">
        <f t="shared" si="25"/>
        <v>0</v>
      </c>
      <c r="E663" s="1">
        <f t="shared" si="24"/>
        <v>2019</v>
      </c>
      <c r="H663" s="1">
        <v>1</v>
      </c>
      <c r="I663" s="1">
        <v>1</v>
      </c>
      <c r="K663" s="1">
        <v>1</v>
      </c>
      <c r="L663" s="1">
        <v>1</v>
      </c>
      <c r="O663" s="1">
        <v>1</v>
      </c>
    </row>
    <row r="664" spans="1:15" x14ac:dyDescent="0.3">
      <c r="A664" s="15">
        <v>43606</v>
      </c>
      <c r="B664" s="1">
        <v>0.4</v>
      </c>
      <c r="C664" s="1">
        <v>0</v>
      </c>
      <c r="D664" s="57">
        <f t="shared" si="25"/>
        <v>0</v>
      </c>
      <c r="E664" s="1">
        <f t="shared" si="24"/>
        <v>2019</v>
      </c>
      <c r="H664" s="1">
        <v>1</v>
      </c>
      <c r="I664" s="1">
        <v>1</v>
      </c>
      <c r="K664" s="1">
        <v>1</v>
      </c>
      <c r="L664" s="1">
        <v>1</v>
      </c>
      <c r="O664" s="1">
        <v>1</v>
      </c>
    </row>
    <row r="665" spans="1:15" x14ac:dyDescent="0.3">
      <c r="A665" s="15">
        <v>43602</v>
      </c>
      <c r="B665" s="1">
        <v>0.45</v>
      </c>
      <c r="C665" s="1">
        <v>0</v>
      </c>
      <c r="D665" s="57">
        <f t="shared" si="25"/>
        <v>0.11778303565638346</v>
      </c>
      <c r="E665" s="1">
        <f t="shared" si="24"/>
        <v>2019</v>
      </c>
      <c r="H665" s="1">
        <v>1</v>
      </c>
      <c r="I665" s="1">
        <v>1</v>
      </c>
      <c r="K665" s="1">
        <v>1</v>
      </c>
      <c r="L665" s="1">
        <v>1</v>
      </c>
      <c r="O665" s="1">
        <v>1</v>
      </c>
    </row>
    <row r="666" spans="1:15" x14ac:dyDescent="0.3">
      <c r="A666" s="15">
        <v>43601</v>
      </c>
      <c r="B666" s="1">
        <v>0.4</v>
      </c>
      <c r="C666" s="1">
        <v>0</v>
      </c>
      <c r="D666" s="57">
        <f t="shared" si="25"/>
        <v>-0.11778303565638339</v>
      </c>
      <c r="E666" s="1">
        <f t="shared" si="24"/>
        <v>2019</v>
      </c>
      <c r="H666" s="1">
        <v>1</v>
      </c>
      <c r="I666" s="1">
        <v>1</v>
      </c>
      <c r="K666" s="1">
        <v>1</v>
      </c>
      <c r="L666" s="1">
        <v>1</v>
      </c>
      <c r="O666" s="1">
        <v>1</v>
      </c>
    </row>
    <row r="667" spans="1:15" x14ac:dyDescent="0.3">
      <c r="A667" s="15">
        <v>43600</v>
      </c>
      <c r="B667" s="1">
        <v>0.4</v>
      </c>
      <c r="C667" s="1">
        <v>0</v>
      </c>
      <c r="D667" s="57">
        <f t="shared" si="25"/>
        <v>0</v>
      </c>
      <c r="E667" s="1">
        <f t="shared" si="24"/>
        <v>2019</v>
      </c>
      <c r="H667" s="1">
        <v>1</v>
      </c>
      <c r="I667" s="1">
        <v>1</v>
      </c>
      <c r="K667" s="1">
        <v>1</v>
      </c>
      <c r="L667" s="1">
        <v>1</v>
      </c>
      <c r="O667" s="1">
        <v>1</v>
      </c>
    </row>
    <row r="668" spans="1:15" x14ac:dyDescent="0.3">
      <c r="A668" s="15">
        <v>43599</v>
      </c>
      <c r="B668" s="1">
        <v>0.4</v>
      </c>
      <c r="C668" s="1">
        <v>0</v>
      </c>
      <c r="D668" s="57">
        <f t="shared" si="25"/>
        <v>0</v>
      </c>
      <c r="E668" s="1">
        <f t="shared" si="24"/>
        <v>2019</v>
      </c>
      <c r="H668" s="1">
        <v>1</v>
      </c>
      <c r="I668" s="1">
        <v>1</v>
      </c>
      <c r="K668" s="1">
        <v>1</v>
      </c>
      <c r="L668" s="1">
        <v>1</v>
      </c>
      <c r="O668" s="1">
        <v>1</v>
      </c>
    </row>
    <row r="669" spans="1:15" x14ac:dyDescent="0.3">
      <c r="A669" s="15">
        <v>43598</v>
      </c>
      <c r="B669" s="1">
        <v>0.4</v>
      </c>
      <c r="C669" s="1">
        <v>0</v>
      </c>
      <c r="D669" s="57">
        <f t="shared" si="25"/>
        <v>0</v>
      </c>
      <c r="E669" s="1">
        <f t="shared" si="24"/>
        <v>2019</v>
      </c>
      <c r="H669" s="1">
        <v>1</v>
      </c>
      <c r="I669" s="1">
        <v>1</v>
      </c>
      <c r="K669" s="1">
        <v>1</v>
      </c>
      <c r="L669" s="1">
        <v>1</v>
      </c>
      <c r="O669" s="1">
        <v>1</v>
      </c>
    </row>
    <row r="670" spans="1:15" x14ac:dyDescent="0.3">
      <c r="A670" s="15">
        <v>43595</v>
      </c>
      <c r="B670" s="1">
        <v>0.4</v>
      </c>
      <c r="C670" s="1">
        <v>0</v>
      </c>
      <c r="D670" s="57">
        <f t="shared" si="25"/>
        <v>0</v>
      </c>
      <c r="E670" s="1">
        <f t="shared" si="24"/>
        <v>2019</v>
      </c>
      <c r="H670" s="1">
        <v>1</v>
      </c>
      <c r="I670" s="1">
        <v>1</v>
      </c>
      <c r="K670" s="1">
        <v>1</v>
      </c>
      <c r="L670" s="1">
        <v>1</v>
      </c>
      <c r="O670" s="1">
        <v>1</v>
      </c>
    </row>
    <row r="671" spans="1:15" x14ac:dyDescent="0.3">
      <c r="A671" s="15">
        <v>43594</v>
      </c>
      <c r="B671" s="1">
        <v>0.4</v>
      </c>
      <c r="C671" s="1">
        <v>0</v>
      </c>
      <c r="D671" s="57">
        <f t="shared" si="25"/>
        <v>0</v>
      </c>
      <c r="E671" s="1">
        <f t="shared" si="24"/>
        <v>2019</v>
      </c>
      <c r="H671" s="1">
        <v>1</v>
      </c>
      <c r="I671" s="1">
        <v>1</v>
      </c>
      <c r="K671" s="1">
        <v>1</v>
      </c>
      <c r="L671" s="1">
        <v>1</v>
      </c>
      <c r="O671" s="1">
        <v>1</v>
      </c>
    </row>
    <row r="672" spans="1:15" x14ac:dyDescent="0.3">
      <c r="A672" s="15">
        <v>43593</v>
      </c>
      <c r="B672" s="1">
        <v>0.4</v>
      </c>
      <c r="C672" s="1">
        <v>0</v>
      </c>
      <c r="D672" s="57">
        <f t="shared" si="25"/>
        <v>0</v>
      </c>
      <c r="E672" s="1">
        <f t="shared" si="24"/>
        <v>2019</v>
      </c>
      <c r="H672" s="1">
        <v>1</v>
      </c>
      <c r="I672" s="1">
        <v>1</v>
      </c>
      <c r="K672" s="1">
        <v>1</v>
      </c>
      <c r="L672" s="1">
        <v>1</v>
      </c>
      <c r="O672" s="1">
        <v>1</v>
      </c>
    </row>
    <row r="673" spans="1:15" x14ac:dyDescent="0.3">
      <c r="A673" s="15">
        <v>43592</v>
      </c>
      <c r="B673" s="1">
        <v>0.35</v>
      </c>
      <c r="C673" s="1">
        <v>0</v>
      </c>
      <c r="D673" s="57">
        <f t="shared" si="25"/>
        <v>-0.13353139262452274</v>
      </c>
      <c r="E673" s="1">
        <f t="shared" si="24"/>
        <v>2019</v>
      </c>
      <c r="H673" s="1">
        <v>1</v>
      </c>
      <c r="I673" s="1">
        <v>1</v>
      </c>
      <c r="K673" s="1">
        <v>1</v>
      </c>
      <c r="L673" s="1">
        <v>1</v>
      </c>
      <c r="O673" s="1">
        <v>1</v>
      </c>
    </row>
    <row r="674" spans="1:15" x14ac:dyDescent="0.3">
      <c r="A674" s="15">
        <v>43591</v>
      </c>
      <c r="B674" s="1">
        <v>0.35</v>
      </c>
      <c r="C674" s="1">
        <v>0</v>
      </c>
      <c r="D674" s="57">
        <f t="shared" si="25"/>
        <v>0</v>
      </c>
      <c r="E674" s="1">
        <f t="shared" si="24"/>
        <v>2019</v>
      </c>
      <c r="H674" s="1">
        <v>1</v>
      </c>
      <c r="I674" s="1">
        <v>1</v>
      </c>
      <c r="K674" s="1">
        <v>1</v>
      </c>
      <c r="L674" s="1">
        <v>1</v>
      </c>
      <c r="O674" s="1">
        <v>1</v>
      </c>
    </row>
    <row r="675" spans="1:15" x14ac:dyDescent="0.3">
      <c r="A675" s="15">
        <v>43588</v>
      </c>
      <c r="B675" s="1">
        <v>0.35</v>
      </c>
      <c r="C675" s="1">
        <v>0</v>
      </c>
      <c r="D675" s="57">
        <f t="shared" si="25"/>
        <v>0</v>
      </c>
      <c r="E675" s="1">
        <f t="shared" si="24"/>
        <v>2019</v>
      </c>
      <c r="H675" s="1">
        <v>1</v>
      </c>
      <c r="I675" s="1">
        <v>1</v>
      </c>
      <c r="K675" s="1">
        <v>1</v>
      </c>
      <c r="L675" s="1">
        <v>1</v>
      </c>
      <c r="O675" s="1">
        <v>1</v>
      </c>
    </row>
    <row r="676" spans="1:15" x14ac:dyDescent="0.3">
      <c r="A676" s="15">
        <v>43587</v>
      </c>
      <c r="B676" s="1">
        <v>0.35</v>
      </c>
      <c r="C676" s="1">
        <v>0</v>
      </c>
      <c r="D676" s="57">
        <f t="shared" si="25"/>
        <v>0</v>
      </c>
      <c r="E676" s="1">
        <f t="shared" si="24"/>
        <v>2019</v>
      </c>
      <c r="H676" s="1">
        <v>1</v>
      </c>
      <c r="I676" s="1">
        <v>1</v>
      </c>
      <c r="K676" s="1">
        <v>1</v>
      </c>
      <c r="L676" s="1">
        <v>1</v>
      </c>
      <c r="O676" s="1">
        <v>1</v>
      </c>
    </row>
    <row r="677" spans="1:15" x14ac:dyDescent="0.3">
      <c r="A677" s="15">
        <v>43586</v>
      </c>
      <c r="B677" s="1">
        <v>0.35</v>
      </c>
      <c r="C677" s="1">
        <v>0</v>
      </c>
      <c r="D677" s="57">
        <f t="shared" si="25"/>
        <v>0</v>
      </c>
      <c r="E677" s="1">
        <f t="shared" si="24"/>
        <v>2019</v>
      </c>
      <c r="H677" s="1">
        <v>1</v>
      </c>
      <c r="I677" s="1">
        <v>1</v>
      </c>
      <c r="K677" s="1">
        <v>1</v>
      </c>
      <c r="L677" s="1">
        <v>1</v>
      </c>
      <c r="O677" s="1">
        <v>1</v>
      </c>
    </row>
    <row r="678" spans="1:15" x14ac:dyDescent="0.3">
      <c r="A678" s="15">
        <v>43585</v>
      </c>
      <c r="B678" s="1">
        <v>0.35</v>
      </c>
      <c r="C678" s="1">
        <v>0</v>
      </c>
      <c r="D678" s="57">
        <f t="shared" si="25"/>
        <v>0</v>
      </c>
      <c r="E678" s="1">
        <f t="shared" si="24"/>
        <v>2019</v>
      </c>
      <c r="H678" s="1">
        <v>1</v>
      </c>
      <c r="I678" s="1">
        <v>1</v>
      </c>
      <c r="K678" s="1">
        <v>1</v>
      </c>
      <c r="L678" s="1">
        <v>1</v>
      </c>
      <c r="O678" s="1">
        <v>1</v>
      </c>
    </row>
    <row r="679" spans="1:15" x14ac:dyDescent="0.3">
      <c r="A679" s="15">
        <v>43584</v>
      </c>
      <c r="B679" s="1">
        <v>0.4</v>
      </c>
      <c r="C679" s="1">
        <v>0</v>
      </c>
      <c r="D679" s="57">
        <f t="shared" si="25"/>
        <v>0.13353139262452277</v>
      </c>
      <c r="E679" s="1">
        <f t="shared" si="24"/>
        <v>2019</v>
      </c>
      <c r="H679" s="1">
        <v>1</v>
      </c>
      <c r="I679" s="1">
        <v>1</v>
      </c>
      <c r="K679" s="1">
        <v>1</v>
      </c>
      <c r="L679" s="1">
        <v>1</v>
      </c>
      <c r="O679" s="1">
        <v>1</v>
      </c>
    </row>
    <row r="680" spans="1:15" x14ac:dyDescent="0.3">
      <c r="A680" s="15">
        <v>43581</v>
      </c>
      <c r="B680" s="1">
        <v>0.4</v>
      </c>
      <c r="C680" s="1">
        <v>0</v>
      </c>
      <c r="D680" s="57">
        <f t="shared" si="25"/>
        <v>0</v>
      </c>
      <c r="E680" s="1">
        <f t="shared" si="24"/>
        <v>2019</v>
      </c>
      <c r="H680" s="1">
        <v>1</v>
      </c>
      <c r="I680" s="1">
        <v>1</v>
      </c>
      <c r="K680" s="1">
        <v>1</v>
      </c>
      <c r="L680" s="1">
        <v>1</v>
      </c>
      <c r="O680" s="1">
        <v>1</v>
      </c>
    </row>
    <row r="681" spans="1:15" x14ac:dyDescent="0.3">
      <c r="A681" s="15">
        <v>43580</v>
      </c>
      <c r="B681" s="1">
        <v>0.4</v>
      </c>
      <c r="C681" s="1">
        <v>0</v>
      </c>
      <c r="D681" s="57">
        <f t="shared" si="25"/>
        <v>0</v>
      </c>
      <c r="E681" s="1">
        <f t="shared" si="24"/>
        <v>2019</v>
      </c>
      <c r="H681" s="1">
        <v>1</v>
      </c>
      <c r="I681" s="1">
        <v>1</v>
      </c>
      <c r="K681" s="1">
        <v>1</v>
      </c>
      <c r="L681" s="1">
        <v>1</v>
      </c>
      <c r="O681" s="1">
        <v>1</v>
      </c>
    </row>
    <row r="682" spans="1:15" x14ac:dyDescent="0.3">
      <c r="A682" s="15">
        <v>43579</v>
      </c>
      <c r="B682" s="1">
        <v>0.45</v>
      </c>
      <c r="C682" s="1">
        <v>0</v>
      </c>
      <c r="D682" s="57">
        <f t="shared" si="25"/>
        <v>0.11778303565638346</v>
      </c>
      <c r="E682" s="1">
        <f t="shared" si="24"/>
        <v>2019</v>
      </c>
      <c r="H682" s="1">
        <v>1</v>
      </c>
      <c r="I682" s="1">
        <v>1</v>
      </c>
      <c r="K682" s="1">
        <v>1</v>
      </c>
      <c r="L682" s="1">
        <v>1</v>
      </c>
      <c r="O682" s="1">
        <v>1</v>
      </c>
    </row>
    <row r="683" spans="1:15" x14ac:dyDescent="0.3">
      <c r="A683" s="15">
        <v>43578</v>
      </c>
      <c r="B683" s="1">
        <v>0.45</v>
      </c>
      <c r="C683" s="1">
        <v>0</v>
      </c>
      <c r="D683" s="57">
        <f t="shared" si="25"/>
        <v>0</v>
      </c>
      <c r="E683" s="1">
        <f t="shared" si="24"/>
        <v>2019</v>
      </c>
      <c r="H683" s="1">
        <v>1</v>
      </c>
      <c r="I683" s="1">
        <v>1</v>
      </c>
      <c r="K683" s="1">
        <v>1</v>
      </c>
      <c r="L683" s="1">
        <v>1</v>
      </c>
      <c r="O683" s="1">
        <v>1</v>
      </c>
    </row>
    <row r="684" spans="1:15" x14ac:dyDescent="0.3">
      <c r="A684" s="15">
        <v>43577</v>
      </c>
      <c r="B684" s="1">
        <v>0.45</v>
      </c>
      <c r="C684" s="1">
        <v>0</v>
      </c>
      <c r="D684" s="57">
        <f t="shared" si="25"/>
        <v>0</v>
      </c>
      <c r="E684" s="1">
        <f t="shared" si="24"/>
        <v>2019</v>
      </c>
      <c r="H684" s="1">
        <v>1</v>
      </c>
      <c r="I684" s="1">
        <v>1</v>
      </c>
      <c r="K684" s="1">
        <v>1</v>
      </c>
      <c r="L684" s="1">
        <v>1</v>
      </c>
      <c r="O684" s="1">
        <v>1</v>
      </c>
    </row>
    <row r="685" spans="1:15" x14ac:dyDescent="0.3">
      <c r="A685" s="15">
        <v>43573</v>
      </c>
      <c r="B685" s="1">
        <v>0.45</v>
      </c>
      <c r="C685" s="1">
        <v>0</v>
      </c>
      <c r="D685" s="57">
        <f t="shared" si="25"/>
        <v>0</v>
      </c>
      <c r="E685" s="1">
        <f t="shared" si="24"/>
        <v>2019</v>
      </c>
      <c r="H685" s="1">
        <v>1</v>
      </c>
      <c r="I685" s="1">
        <v>1</v>
      </c>
      <c r="K685" s="1">
        <v>1</v>
      </c>
      <c r="L685" s="1">
        <v>1</v>
      </c>
      <c r="O685" s="1">
        <v>1</v>
      </c>
    </row>
    <row r="686" spans="1:15" x14ac:dyDescent="0.3">
      <c r="A686" s="15">
        <v>43572</v>
      </c>
      <c r="B686" s="1">
        <v>0.4</v>
      </c>
      <c r="C686" s="1">
        <v>0</v>
      </c>
      <c r="D686" s="57">
        <f t="shared" si="25"/>
        <v>-0.11778303565638339</v>
      </c>
      <c r="E686" s="1">
        <f t="shared" si="24"/>
        <v>2019</v>
      </c>
      <c r="H686" s="1">
        <v>1</v>
      </c>
      <c r="I686" s="1">
        <v>1</v>
      </c>
      <c r="K686" s="1">
        <v>1</v>
      </c>
      <c r="L686" s="1">
        <v>1</v>
      </c>
      <c r="O686" s="1">
        <v>1</v>
      </c>
    </row>
    <row r="687" spans="1:15" x14ac:dyDescent="0.3">
      <c r="A687" s="15">
        <v>43571</v>
      </c>
      <c r="B687" s="1">
        <v>0.5</v>
      </c>
      <c r="C687" s="1">
        <v>0</v>
      </c>
      <c r="D687" s="57">
        <f t="shared" si="25"/>
        <v>0.22314355131420976</v>
      </c>
      <c r="E687" s="1">
        <f t="shared" si="24"/>
        <v>2019</v>
      </c>
      <c r="H687" s="1">
        <v>1</v>
      </c>
      <c r="I687" s="1">
        <v>1</v>
      </c>
      <c r="K687" s="1">
        <v>1</v>
      </c>
      <c r="L687" s="1">
        <v>1</v>
      </c>
      <c r="O687" s="1">
        <v>1</v>
      </c>
    </row>
    <row r="688" spans="1:15" x14ac:dyDescent="0.3">
      <c r="A688" s="15">
        <v>43570</v>
      </c>
      <c r="B688" s="1">
        <v>0.45</v>
      </c>
      <c r="C688" s="1">
        <v>0</v>
      </c>
      <c r="D688" s="57">
        <f t="shared" si="25"/>
        <v>-0.10536051565782628</v>
      </c>
      <c r="E688" s="1">
        <f t="shared" si="24"/>
        <v>2019</v>
      </c>
      <c r="H688" s="1">
        <v>1</v>
      </c>
      <c r="I688" s="1">
        <v>1</v>
      </c>
      <c r="K688" s="1">
        <v>1</v>
      </c>
      <c r="L688" s="1">
        <v>1</v>
      </c>
      <c r="O688" s="1">
        <v>1</v>
      </c>
    </row>
    <row r="689" spans="1:15" x14ac:dyDescent="0.3">
      <c r="A689" s="15">
        <v>43567</v>
      </c>
      <c r="B689" s="1">
        <v>0.4</v>
      </c>
      <c r="C689" s="1">
        <v>0</v>
      </c>
      <c r="D689" s="57">
        <f t="shared" si="25"/>
        <v>-0.11778303565638339</v>
      </c>
      <c r="E689" s="1">
        <f t="shared" si="24"/>
        <v>2019</v>
      </c>
      <c r="H689" s="1">
        <v>1</v>
      </c>
      <c r="I689" s="1">
        <v>1</v>
      </c>
      <c r="K689" s="1">
        <v>1</v>
      </c>
      <c r="L689" s="1">
        <v>1</v>
      </c>
      <c r="O689" s="1">
        <v>1</v>
      </c>
    </row>
    <row r="690" spans="1:15" x14ac:dyDescent="0.3">
      <c r="A690" s="15">
        <v>43566</v>
      </c>
      <c r="B690" s="1">
        <v>0.45</v>
      </c>
      <c r="C690" s="1">
        <v>0</v>
      </c>
      <c r="D690" s="57">
        <f t="shared" si="25"/>
        <v>0.11778303565638346</v>
      </c>
      <c r="E690" s="1">
        <f t="shared" si="24"/>
        <v>2019</v>
      </c>
      <c r="H690" s="1">
        <v>1</v>
      </c>
      <c r="I690" s="1">
        <v>1</v>
      </c>
      <c r="K690" s="1">
        <v>1</v>
      </c>
      <c r="L690" s="1">
        <v>1</v>
      </c>
      <c r="O690" s="1">
        <v>1</v>
      </c>
    </row>
    <row r="691" spans="1:15" x14ac:dyDescent="0.3">
      <c r="A691" s="15">
        <v>43565</v>
      </c>
      <c r="B691" s="1">
        <v>0.45</v>
      </c>
      <c r="C691" s="1">
        <v>0</v>
      </c>
      <c r="D691" s="57">
        <f t="shared" si="25"/>
        <v>0</v>
      </c>
      <c r="E691" s="1">
        <f t="shared" si="24"/>
        <v>2019</v>
      </c>
      <c r="H691" s="1">
        <v>1</v>
      </c>
      <c r="I691" s="1">
        <v>1</v>
      </c>
      <c r="K691" s="1">
        <v>1</v>
      </c>
      <c r="L691" s="1">
        <v>1</v>
      </c>
      <c r="O691" s="1">
        <v>1</v>
      </c>
    </row>
    <row r="692" spans="1:15" x14ac:dyDescent="0.3">
      <c r="A692" s="15">
        <v>43564</v>
      </c>
      <c r="B692" s="1">
        <v>0.4</v>
      </c>
      <c r="C692" s="1">
        <v>0</v>
      </c>
      <c r="D692" s="57">
        <f t="shared" si="25"/>
        <v>-0.11778303565638339</v>
      </c>
      <c r="E692" s="1">
        <f t="shared" si="24"/>
        <v>2019</v>
      </c>
      <c r="H692" s="1">
        <v>1</v>
      </c>
      <c r="I692" s="1">
        <v>1</v>
      </c>
      <c r="K692" s="1">
        <v>1</v>
      </c>
      <c r="L692" s="1">
        <v>1</v>
      </c>
      <c r="O692" s="1">
        <v>1</v>
      </c>
    </row>
    <row r="693" spans="1:15" x14ac:dyDescent="0.3">
      <c r="A693" s="15">
        <v>43563</v>
      </c>
      <c r="B693" s="1">
        <v>0.45</v>
      </c>
      <c r="C693" s="1">
        <v>0</v>
      </c>
      <c r="D693" s="57">
        <f t="shared" si="25"/>
        <v>0.11778303565638346</v>
      </c>
      <c r="E693" s="1">
        <f t="shared" si="24"/>
        <v>2019</v>
      </c>
      <c r="H693" s="1">
        <v>1</v>
      </c>
      <c r="I693" s="1">
        <v>1</v>
      </c>
      <c r="K693" s="1">
        <v>1</v>
      </c>
      <c r="L693" s="1">
        <v>1</v>
      </c>
      <c r="O693" s="1">
        <v>1</v>
      </c>
    </row>
    <row r="694" spans="1:15" x14ac:dyDescent="0.3">
      <c r="A694" s="15">
        <v>43560</v>
      </c>
      <c r="B694" s="1">
        <v>0.5</v>
      </c>
      <c r="C694" s="1">
        <v>0</v>
      </c>
      <c r="D694" s="57">
        <f t="shared" si="25"/>
        <v>0.10536051565782635</v>
      </c>
      <c r="E694" s="1">
        <f t="shared" si="24"/>
        <v>2019</v>
      </c>
      <c r="H694" s="1">
        <v>1</v>
      </c>
      <c r="I694" s="1">
        <v>1</v>
      </c>
      <c r="K694" s="1">
        <v>1</v>
      </c>
      <c r="L694" s="1">
        <v>1</v>
      </c>
      <c r="O694" s="1">
        <v>1</v>
      </c>
    </row>
    <row r="695" spans="1:15" x14ac:dyDescent="0.3">
      <c r="A695" s="15">
        <v>43559</v>
      </c>
      <c r="B695" s="1">
        <v>0.5</v>
      </c>
      <c r="C695" s="1">
        <v>0</v>
      </c>
      <c r="D695" s="57">
        <f t="shared" si="25"/>
        <v>0</v>
      </c>
      <c r="E695" s="1">
        <f t="shared" si="24"/>
        <v>2019</v>
      </c>
      <c r="H695" s="1">
        <v>1</v>
      </c>
      <c r="I695" s="1">
        <v>1</v>
      </c>
      <c r="K695" s="1">
        <v>1</v>
      </c>
      <c r="L695" s="1">
        <v>1</v>
      </c>
      <c r="O695" s="1">
        <v>1</v>
      </c>
    </row>
    <row r="696" spans="1:15" x14ac:dyDescent="0.3">
      <c r="A696" s="15">
        <v>43558</v>
      </c>
      <c r="B696" s="1">
        <v>0.55000000000000004</v>
      </c>
      <c r="C696" s="1">
        <v>0</v>
      </c>
      <c r="D696" s="57">
        <f t="shared" si="25"/>
        <v>9.5310179804324935E-2</v>
      </c>
      <c r="E696" s="1">
        <f t="shared" si="24"/>
        <v>2019</v>
      </c>
      <c r="H696" s="1">
        <v>1</v>
      </c>
      <c r="I696" s="1">
        <v>1</v>
      </c>
      <c r="K696" s="1">
        <v>1</v>
      </c>
      <c r="L696" s="1">
        <v>1</v>
      </c>
      <c r="O696" s="1">
        <v>1</v>
      </c>
    </row>
    <row r="697" spans="1:15" x14ac:dyDescent="0.3">
      <c r="A697" s="15">
        <v>43557</v>
      </c>
      <c r="B697" s="1">
        <v>0.45</v>
      </c>
      <c r="C697" s="1">
        <v>0</v>
      </c>
      <c r="D697" s="57">
        <f t="shared" si="25"/>
        <v>-0.20067069546215124</v>
      </c>
      <c r="E697" s="1">
        <f t="shared" si="24"/>
        <v>2019</v>
      </c>
      <c r="H697" s="1">
        <v>1</v>
      </c>
      <c r="I697" s="1">
        <v>1</v>
      </c>
      <c r="K697" s="1">
        <v>1</v>
      </c>
      <c r="L697" s="1">
        <v>1</v>
      </c>
      <c r="O697" s="1">
        <v>1</v>
      </c>
    </row>
    <row r="698" spans="1:15" x14ac:dyDescent="0.3">
      <c r="A698" s="15">
        <v>43556</v>
      </c>
      <c r="B698" s="1">
        <v>0.5</v>
      </c>
      <c r="C698" s="1">
        <v>0</v>
      </c>
      <c r="D698" s="57">
        <f t="shared" si="25"/>
        <v>0.10536051565782635</v>
      </c>
      <c r="E698" s="1">
        <f t="shared" si="24"/>
        <v>2019</v>
      </c>
      <c r="H698" s="1">
        <v>1</v>
      </c>
      <c r="I698" s="1">
        <v>1</v>
      </c>
      <c r="K698" s="1">
        <v>1</v>
      </c>
      <c r="L698" s="1">
        <v>1</v>
      </c>
      <c r="O698" s="1">
        <v>1</v>
      </c>
    </row>
    <row r="699" spans="1:15" x14ac:dyDescent="0.3">
      <c r="A699" s="15">
        <v>43553</v>
      </c>
      <c r="B699" s="1">
        <v>0.45</v>
      </c>
      <c r="C699" s="1">
        <v>0</v>
      </c>
      <c r="D699" s="57">
        <f t="shared" si="25"/>
        <v>-0.10536051565782628</v>
      </c>
      <c r="E699" s="1">
        <f t="shared" si="24"/>
        <v>2019</v>
      </c>
      <c r="H699" s="1">
        <v>1</v>
      </c>
      <c r="I699" s="1">
        <v>1</v>
      </c>
      <c r="K699" s="1">
        <v>1</v>
      </c>
      <c r="L699" s="1">
        <v>1</v>
      </c>
      <c r="O699" s="1">
        <v>1</v>
      </c>
    </row>
    <row r="700" spans="1:15" x14ac:dyDescent="0.3">
      <c r="A700" s="15">
        <v>43552</v>
      </c>
      <c r="B700" s="1">
        <v>0.45</v>
      </c>
      <c r="C700" s="1">
        <v>0</v>
      </c>
      <c r="D700" s="57">
        <f t="shared" si="25"/>
        <v>0</v>
      </c>
      <c r="E700" s="1">
        <f t="shared" si="24"/>
        <v>2019</v>
      </c>
      <c r="H700" s="1">
        <v>1</v>
      </c>
      <c r="I700" s="1">
        <v>1</v>
      </c>
      <c r="K700" s="1">
        <v>1</v>
      </c>
      <c r="L700" s="1">
        <v>1</v>
      </c>
      <c r="O700" s="1">
        <v>1</v>
      </c>
    </row>
    <row r="701" spans="1:15" x14ac:dyDescent="0.3">
      <c r="A701" s="15">
        <v>43551</v>
      </c>
      <c r="B701" s="1">
        <v>0.45</v>
      </c>
      <c r="C701" s="1">
        <v>0</v>
      </c>
      <c r="D701" s="57">
        <f t="shared" si="25"/>
        <v>0</v>
      </c>
      <c r="E701" s="1">
        <f t="shared" si="24"/>
        <v>2019</v>
      </c>
      <c r="H701" s="1">
        <v>1</v>
      </c>
      <c r="I701" s="1">
        <v>1</v>
      </c>
      <c r="K701" s="1">
        <v>1</v>
      </c>
      <c r="L701" s="1">
        <v>1</v>
      </c>
      <c r="O701" s="1">
        <v>1</v>
      </c>
    </row>
    <row r="702" spans="1:15" x14ac:dyDescent="0.3">
      <c r="A702" s="15">
        <v>43550</v>
      </c>
      <c r="B702" s="1">
        <v>0.4</v>
      </c>
      <c r="C702" s="1">
        <v>0</v>
      </c>
      <c r="D702" s="57">
        <f t="shared" si="25"/>
        <v>-0.11778303565638339</v>
      </c>
      <c r="E702" s="1">
        <f t="shared" si="24"/>
        <v>2019</v>
      </c>
      <c r="H702" s="1">
        <v>1</v>
      </c>
      <c r="I702" s="1">
        <v>1</v>
      </c>
      <c r="K702" s="1">
        <v>1</v>
      </c>
      <c r="L702" s="1">
        <v>1</v>
      </c>
      <c r="O702" s="1">
        <v>1</v>
      </c>
    </row>
    <row r="703" spans="1:15" x14ac:dyDescent="0.3">
      <c r="A703" s="15">
        <v>43549</v>
      </c>
      <c r="B703" s="1">
        <v>0.35</v>
      </c>
      <c r="C703" s="1">
        <v>0</v>
      </c>
      <c r="D703" s="57">
        <f t="shared" si="25"/>
        <v>-0.13353139262452274</v>
      </c>
      <c r="E703" s="1">
        <f t="shared" si="24"/>
        <v>2019</v>
      </c>
      <c r="H703" s="1">
        <v>1</v>
      </c>
      <c r="I703" s="1">
        <v>1</v>
      </c>
      <c r="K703" s="1">
        <v>1</v>
      </c>
      <c r="L703" s="1">
        <v>1</v>
      </c>
      <c r="O703" s="1">
        <v>1</v>
      </c>
    </row>
    <row r="704" spans="1:15" x14ac:dyDescent="0.3">
      <c r="A704" s="15">
        <v>43546</v>
      </c>
      <c r="B704" s="1">
        <v>0.35</v>
      </c>
      <c r="C704" s="1">
        <v>0</v>
      </c>
      <c r="D704" s="57">
        <f t="shared" si="25"/>
        <v>0</v>
      </c>
      <c r="E704" s="1">
        <f t="shared" si="24"/>
        <v>2019</v>
      </c>
      <c r="H704" s="1">
        <v>1</v>
      </c>
      <c r="I704" s="1">
        <v>1</v>
      </c>
      <c r="K704" s="1">
        <v>1</v>
      </c>
      <c r="L704" s="1">
        <v>1</v>
      </c>
      <c r="O704" s="1">
        <v>1</v>
      </c>
    </row>
    <row r="705" spans="1:15" x14ac:dyDescent="0.3">
      <c r="A705" s="15">
        <v>43545</v>
      </c>
      <c r="B705" s="1">
        <v>0.3</v>
      </c>
      <c r="C705" s="1">
        <v>0</v>
      </c>
      <c r="D705" s="57">
        <f t="shared" si="25"/>
        <v>-0.15415067982725822</v>
      </c>
      <c r="E705" s="1">
        <f t="shared" si="24"/>
        <v>2019</v>
      </c>
      <c r="H705" s="1">
        <v>1</v>
      </c>
      <c r="I705" s="1">
        <v>1</v>
      </c>
      <c r="K705" s="1">
        <v>1</v>
      </c>
      <c r="L705" s="1">
        <v>1</v>
      </c>
      <c r="O705" s="1">
        <v>1</v>
      </c>
    </row>
    <row r="706" spans="1:15" x14ac:dyDescent="0.3">
      <c r="A706" s="15">
        <v>43544</v>
      </c>
      <c r="B706" s="1">
        <v>0.35</v>
      </c>
      <c r="C706" s="1">
        <v>0</v>
      </c>
      <c r="D706" s="57">
        <f t="shared" si="25"/>
        <v>0.15415067982725836</v>
      </c>
      <c r="E706" s="1">
        <f t="shared" si="24"/>
        <v>2019</v>
      </c>
      <c r="H706" s="1">
        <v>1</v>
      </c>
      <c r="I706" s="1">
        <v>1</v>
      </c>
      <c r="K706" s="1">
        <v>1</v>
      </c>
      <c r="L706" s="1">
        <v>1</v>
      </c>
      <c r="O706" s="1">
        <v>1</v>
      </c>
    </row>
    <row r="707" spans="1:15" x14ac:dyDescent="0.3">
      <c r="A707" s="15">
        <v>43543</v>
      </c>
      <c r="B707" s="1">
        <v>0.35</v>
      </c>
      <c r="C707" s="1">
        <v>0</v>
      </c>
      <c r="D707" s="57">
        <f t="shared" si="25"/>
        <v>0</v>
      </c>
      <c r="E707" s="1">
        <f t="shared" si="24"/>
        <v>2019</v>
      </c>
      <c r="H707" s="1">
        <v>1</v>
      </c>
      <c r="I707" s="1">
        <v>1</v>
      </c>
      <c r="K707" s="1">
        <v>1</v>
      </c>
      <c r="L707" s="1">
        <v>1</v>
      </c>
      <c r="O707" s="1">
        <v>1</v>
      </c>
    </row>
    <row r="708" spans="1:15" x14ac:dyDescent="0.3">
      <c r="A708" s="15">
        <v>43542</v>
      </c>
      <c r="B708" s="1">
        <v>0.3</v>
      </c>
      <c r="C708" s="1">
        <v>0</v>
      </c>
      <c r="D708" s="57">
        <f t="shared" si="25"/>
        <v>-0.15415067982725822</v>
      </c>
      <c r="E708" s="1">
        <f t="shared" si="24"/>
        <v>2019</v>
      </c>
      <c r="H708" s="1">
        <v>1</v>
      </c>
      <c r="I708" s="1">
        <v>1</v>
      </c>
      <c r="K708" s="1">
        <v>1</v>
      </c>
      <c r="L708" s="1">
        <v>1</v>
      </c>
      <c r="O708" s="1">
        <v>1</v>
      </c>
    </row>
    <row r="709" spans="1:15" x14ac:dyDescent="0.3">
      <c r="A709" s="15">
        <v>43539</v>
      </c>
      <c r="B709" s="1">
        <v>0.3</v>
      </c>
      <c r="C709" s="1">
        <v>0</v>
      </c>
      <c r="D709" s="57">
        <f t="shared" si="25"/>
        <v>0</v>
      </c>
      <c r="E709" s="1">
        <f t="shared" si="24"/>
        <v>2019</v>
      </c>
      <c r="H709" s="1">
        <v>1</v>
      </c>
      <c r="I709" s="1">
        <v>1</v>
      </c>
      <c r="K709" s="1">
        <v>1</v>
      </c>
      <c r="L709" s="1">
        <v>1</v>
      </c>
      <c r="O709" s="1">
        <v>1</v>
      </c>
    </row>
    <row r="710" spans="1:15" x14ac:dyDescent="0.3">
      <c r="A710" s="15">
        <v>43538</v>
      </c>
      <c r="B710" s="1">
        <v>0.35</v>
      </c>
      <c r="C710" s="1">
        <v>0</v>
      </c>
      <c r="D710" s="57">
        <f t="shared" si="25"/>
        <v>0.15415067982725836</v>
      </c>
      <c r="E710" s="1">
        <f t="shared" si="24"/>
        <v>2019</v>
      </c>
      <c r="H710" s="1">
        <v>1</v>
      </c>
      <c r="I710" s="1">
        <v>1</v>
      </c>
      <c r="K710" s="1">
        <v>1</v>
      </c>
      <c r="L710" s="1">
        <v>1</v>
      </c>
      <c r="O710" s="1">
        <v>1</v>
      </c>
    </row>
    <row r="711" spans="1:15" x14ac:dyDescent="0.3">
      <c r="A711" s="15">
        <v>43537</v>
      </c>
      <c r="B711" s="1">
        <v>0.35</v>
      </c>
      <c r="C711" s="1">
        <v>0</v>
      </c>
      <c r="D711" s="57">
        <f t="shared" si="25"/>
        <v>0</v>
      </c>
      <c r="E711" s="1">
        <f t="shared" si="24"/>
        <v>2019</v>
      </c>
      <c r="H711" s="1">
        <v>1</v>
      </c>
      <c r="I711" s="1">
        <v>1</v>
      </c>
      <c r="K711" s="1">
        <v>1</v>
      </c>
      <c r="L711" s="1">
        <v>1</v>
      </c>
      <c r="O711" s="1">
        <v>1</v>
      </c>
    </row>
    <row r="712" spans="1:15" x14ac:dyDescent="0.3">
      <c r="A712" s="15">
        <v>43536</v>
      </c>
      <c r="B712" s="1">
        <v>0.35</v>
      </c>
      <c r="C712" s="1">
        <v>0</v>
      </c>
      <c r="D712" s="57">
        <f t="shared" si="25"/>
        <v>0</v>
      </c>
      <c r="E712" s="1">
        <f t="shared" si="24"/>
        <v>2019</v>
      </c>
      <c r="H712" s="1">
        <v>1</v>
      </c>
      <c r="I712" s="1">
        <v>1</v>
      </c>
      <c r="K712" s="1">
        <v>1</v>
      </c>
      <c r="L712" s="1">
        <v>1</v>
      </c>
      <c r="O712" s="1">
        <v>1</v>
      </c>
    </row>
    <row r="713" spans="1:15" x14ac:dyDescent="0.3">
      <c r="A713" s="15">
        <v>43535</v>
      </c>
      <c r="B713" s="1">
        <v>0.35</v>
      </c>
      <c r="C713" s="1">
        <v>0</v>
      </c>
      <c r="D713" s="57">
        <f t="shared" si="25"/>
        <v>0</v>
      </c>
      <c r="E713" s="1">
        <f t="shared" ref="E713:E776" si="26">YEAR(A713)</f>
        <v>2019</v>
      </c>
      <c r="H713" s="1">
        <v>1</v>
      </c>
      <c r="I713" s="1">
        <v>1</v>
      </c>
      <c r="K713" s="1">
        <v>1</v>
      </c>
      <c r="L713" s="1">
        <v>1</v>
      </c>
      <c r="O713" s="1">
        <v>1</v>
      </c>
    </row>
    <row r="714" spans="1:15" x14ac:dyDescent="0.3">
      <c r="A714" s="15">
        <v>43532</v>
      </c>
      <c r="B714" s="1">
        <v>0.35</v>
      </c>
      <c r="C714" s="1">
        <v>0</v>
      </c>
      <c r="D714" s="57">
        <f t="shared" si="25"/>
        <v>0</v>
      </c>
      <c r="E714" s="1">
        <f t="shared" si="26"/>
        <v>2019</v>
      </c>
      <c r="H714" s="1">
        <v>1</v>
      </c>
      <c r="I714" s="1">
        <v>1</v>
      </c>
      <c r="K714" s="1">
        <v>1</v>
      </c>
      <c r="L714" s="1">
        <v>1</v>
      </c>
      <c r="O714" s="1">
        <v>1</v>
      </c>
    </row>
    <row r="715" spans="1:15" x14ac:dyDescent="0.3">
      <c r="A715" s="15">
        <v>43531</v>
      </c>
      <c r="B715" s="1">
        <v>0.35</v>
      </c>
      <c r="C715" s="1">
        <v>0</v>
      </c>
      <c r="D715" s="57">
        <f t="shared" ref="D715:D778" si="27">LN((C715+B715)/(B714))</f>
        <v>0</v>
      </c>
      <c r="E715" s="1">
        <f t="shared" si="26"/>
        <v>2019</v>
      </c>
      <c r="H715" s="1">
        <v>1</v>
      </c>
      <c r="I715" s="1">
        <v>1</v>
      </c>
      <c r="K715" s="1">
        <v>1</v>
      </c>
      <c r="L715" s="1">
        <v>1</v>
      </c>
      <c r="O715" s="1">
        <v>1</v>
      </c>
    </row>
    <row r="716" spans="1:15" x14ac:dyDescent="0.3">
      <c r="A716" s="15">
        <v>43530</v>
      </c>
      <c r="B716" s="1">
        <v>0.35</v>
      </c>
      <c r="C716" s="1">
        <v>0</v>
      </c>
      <c r="D716" s="57">
        <f t="shared" si="27"/>
        <v>0</v>
      </c>
      <c r="E716" s="1">
        <f t="shared" si="26"/>
        <v>2019</v>
      </c>
      <c r="H716" s="1">
        <v>1</v>
      </c>
      <c r="I716" s="1">
        <v>1</v>
      </c>
      <c r="K716" s="1">
        <v>1</v>
      </c>
      <c r="L716" s="1">
        <v>1</v>
      </c>
      <c r="O716" s="1">
        <v>1</v>
      </c>
    </row>
    <row r="717" spans="1:15" x14ac:dyDescent="0.3">
      <c r="A717" s="15">
        <v>43529</v>
      </c>
      <c r="B717" s="1">
        <v>0.35</v>
      </c>
      <c r="C717" s="1">
        <v>0</v>
      </c>
      <c r="D717" s="57">
        <f t="shared" si="27"/>
        <v>0</v>
      </c>
      <c r="E717" s="1">
        <f t="shared" si="26"/>
        <v>2019</v>
      </c>
      <c r="H717" s="1">
        <v>1</v>
      </c>
      <c r="I717" s="1">
        <v>1</v>
      </c>
      <c r="K717" s="1">
        <v>1</v>
      </c>
      <c r="L717" s="1">
        <v>1</v>
      </c>
      <c r="O717" s="1">
        <v>1</v>
      </c>
    </row>
    <row r="718" spans="1:15" x14ac:dyDescent="0.3">
      <c r="A718" s="15">
        <v>43528</v>
      </c>
      <c r="B718" s="1">
        <v>0.35</v>
      </c>
      <c r="C718" s="1">
        <v>0</v>
      </c>
      <c r="D718" s="57">
        <f t="shared" si="27"/>
        <v>0</v>
      </c>
      <c r="E718" s="1">
        <f t="shared" si="26"/>
        <v>2019</v>
      </c>
      <c r="H718" s="1">
        <v>1</v>
      </c>
      <c r="I718" s="1">
        <v>1</v>
      </c>
      <c r="K718" s="1">
        <v>1</v>
      </c>
      <c r="L718" s="1">
        <v>1</v>
      </c>
      <c r="O718" s="1">
        <v>1</v>
      </c>
    </row>
    <row r="719" spans="1:15" x14ac:dyDescent="0.3">
      <c r="A719" s="15">
        <v>43525</v>
      </c>
      <c r="B719" s="1">
        <v>0.4</v>
      </c>
      <c r="C719" s="1">
        <v>0</v>
      </c>
      <c r="D719" s="57">
        <f t="shared" si="27"/>
        <v>0.13353139262452277</v>
      </c>
      <c r="E719" s="1">
        <f t="shared" si="26"/>
        <v>2019</v>
      </c>
      <c r="H719" s="1">
        <v>1</v>
      </c>
      <c r="I719" s="1">
        <v>1</v>
      </c>
      <c r="K719" s="1">
        <v>1</v>
      </c>
      <c r="L719" s="1">
        <v>1</v>
      </c>
      <c r="O719" s="1">
        <v>1</v>
      </c>
    </row>
    <row r="720" spans="1:15" x14ac:dyDescent="0.3">
      <c r="A720" s="15">
        <v>43524</v>
      </c>
      <c r="B720" s="1">
        <v>0.375</v>
      </c>
      <c r="C720" s="1">
        <v>0</v>
      </c>
      <c r="D720" s="57">
        <f t="shared" si="27"/>
        <v>-6.4538521137571178E-2</v>
      </c>
      <c r="E720" s="1">
        <f t="shared" si="26"/>
        <v>2019</v>
      </c>
      <c r="H720" s="1">
        <v>1</v>
      </c>
      <c r="I720" s="1">
        <v>1</v>
      </c>
      <c r="K720" s="1">
        <v>1</v>
      </c>
      <c r="L720" s="1">
        <v>1</v>
      </c>
      <c r="O720" s="1">
        <v>1</v>
      </c>
    </row>
    <row r="721" spans="1:15" x14ac:dyDescent="0.3">
      <c r="A721" s="15">
        <v>43523</v>
      </c>
      <c r="B721" s="1">
        <v>0.35</v>
      </c>
      <c r="C721" s="1">
        <v>0</v>
      </c>
      <c r="D721" s="57">
        <f t="shared" si="27"/>
        <v>-6.899287148695156E-2</v>
      </c>
      <c r="E721" s="1">
        <f t="shared" si="26"/>
        <v>2019</v>
      </c>
      <c r="H721" s="1">
        <v>1</v>
      </c>
      <c r="I721" s="1">
        <v>1</v>
      </c>
      <c r="K721" s="1">
        <v>1</v>
      </c>
      <c r="L721" s="1">
        <v>1</v>
      </c>
      <c r="O721" s="1">
        <v>1</v>
      </c>
    </row>
    <row r="722" spans="1:15" x14ac:dyDescent="0.3">
      <c r="A722" s="15">
        <v>43522</v>
      </c>
      <c r="B722" s="1">
        <v>0.35</v>
      </c>
      <c r="C722" s="1">
        <v>0</v>
      </c>
      <c r="D722" s="57">
        <f t="shared" si="27"/>
        <v>0</v>
      </c>
      <c r="E722" s="1">
        <f t="shared" si="26"/>
        <v>2019</v>
      </c>
      <c r="H722" s="1">
        <v>1</v>
      </c>
      <c r="I722" s="1">
        <v>1</v>
      </c>
      <c r="K722" s="1">
        <v>1</v>
      </c>
      <c r="L722" s="1">
        <v>1</v>
      </c>
      <c r="O722" s="1">
        <v>1</v>
      </c>
    </row>
    <row r="723" spans="1:15" x14ac:dyDescent="0.3">
      <c r="A723" s="15">
        <v>43521</v>
      </c>
      <c r="B723" s="1">
        <v>0.35</v>
      </c>
      <c r="C723" s="1">
        <v>0</v>
      </c>
      <c r="D723" s="57">
        <f t="shared" si="27"/>
        <v>0</v>
      </c>
      <c r="E723" s="1">
        <f t="shared" si="26"/>
        <v>2019</v>
      </c>
      <c r="H723" s="1">
        <v>1</v>
      </c>
      <c r="I723" s="1">
        <v>1</v>
      </c>
      <c r="K723" s="1">
        <v>1</v>
      </c>
      <c r="L723" s="1">
        <v>1</v>
      </c>
      <c r="O723" s="1">
        <v>1</v>
      </c>
    </row>
    <row r="724" spans="1:15" x14ac:dyDescent="0.3">
      <c r="A724" s="15">
        <v>43518</v>
      </c>
      <c r="B724" s="1">
        <v>0.35</v>
      </c>
      <c r="C724" s="1">
        <v>0</v>
      </c>
      <c r="D724" s="57">
        <f t="shared" si="27"/>
        <v>0</v>
      </c>
      <c r="E724" s="1">
        <f t="shared" si="26"/>
        <v>2019</v>
      </c>
      <c r="H724" s="1">
        <v>1</v>
      </c>
      <c r="I724" s="1">
        <v>1</v>
      </c>
      <c r="K724" s="1">
        <v>1</v>
      </c>
      <c r="L724" s="1">
        <v>1</v>
      </c>
      <c r="O724" s="1">
        <v>1</v>
      </c>
    </row>
    <row r="725" spans="1:15" x14ac:dyDescent="0.3">
      <c r="A725" s="15">
        <v>43517</v>
      </c>
      <c r="B725" s="1">
        <v>0.4</v>
      </c>
      <c r="C725" s="1">
        <v>0</v>
      </c>
      <c r="D725" s="57">
        <f t="shared" si="27"/>
        <v>0.13353139262452277</v>
      </c>
      <c r="E725" s="1">
        <f t="shared" si="26"/>
        <v>2019</v>
      </c>
      <c r="H725" s="1">
        <v>1</v>
      </c>
      <c r="I725" s="1">
        <v>1</v>
      </c>
      <c r="K725" s="1">
        <v>1</v>
      </c>
      <c r="L725" s="1">
        <v>1</v>
      </c>
      <c r="O725" s="1">
        <v>1</v>
      </c>
    </row>
    <row r="726" spans="1:15" x14ac:dyDescent="0.3">
      <c r="A726" s="15">
        <v>43516</v>
      </c>
      <c r="B726" s="1">
        <v>0.45</v>
      </c>
      <c r="C726" s="1">
        <v>0</v>
      </c>
      <c r="D726" s="57">
        <f t="shared" si="27"/>
        <v>0.11778303565638346</v>
      </c>
      <c r="E726" s="1">
        <f t="shared" si="26"/>
        <v>2019</v>
      </c>
      <c r="H726" s="1">
        <v>1</v>
      </c>
      <c r="I726" s="1">
        <v>1</v>
      </c>
      <c r="K726" s="1">
        <v>1</v>
      </c>
      <c r="L726" s="1">
        <v>1</v>
      </c>
      <c r="O726" s="1">
        <v>1</v>
      </c>
    </row>
    <row r="727" spans="1:15" x14ac:dyDescent="0.3">
      <c r="A727" s="15">
        <v>43515</v>
      </c>
      <c r="B727" s="1">
        <v>0.3</v>
      </c>
      <c r="C727" s="1">
        <v>0</v>
      </c>
      <c r="D727" s="57">
        <f t="shared" si="27"/>
        <v>-0.40546510810816444</v>
      </c>
      <c r="E727" s="1">
        <f t="shared" si="26"/>
        <v>2019</v>
      </c>
      <c r="H727" s="1">
        <v>1</v>
      </c>
      <c r="I727" s="1">
        <v>1</v>
      </c>
      <c r="K727" s="1">
        <v>1</v>
      </c>
      <c r="L727" s="1">
        <v>1</v>
      </c>
      <c r="O727" s="1">
        <v>1</v>
      </c>
    </row>
    <row r="728" spans="1:15" x14ac:dyDescent="0.3">
      <c r="A728" s="15">
        <v>43511</v>
      </c>
      <c r="B728" s="1">
        <v>0.35</v>
      </c>
      <c r="C728" s="1">
        <v>0</v>
      </c>
      <c r="D728" s="57">
        <f t="shared" si="27"/>
        <v>0.15415067982725836</v>
      </c>
      <c r="E728" s="1">
        <f t="shared" si="26"/>
        <v>2019</v>
      </c>
      <c r="H728" s="1">
        <v>1</v>
      </c>
      <c r="I728" s="1">
        <v>1</v>
      </c>
      <c r="K728" s="1">
        <v>1</v>
      </c>
      <c r="L728" s="1">
        <v>1</v>
      </c>
      <c r="O728" s="1">
        <v>1</v>
      </c>
    </row>
    <row r="729" spans="1:15" x14ac:dyDescent="0.3">
      <c r="A729" s="15">
        <v>43510</v>
      </c>
      <c r="B729" s="1">
        <v>0.35</v>
      </c>
      <c r="C729" s="1">
        <v>0</v>
      </c>
      <c r="D729" s="57">
        <f t="shared" si="27"/>
        <v>0</v>
      </c>
      <c r="E729" s="1">
        <f t="shared" si="26"/>
        <v>2019</v>
      </c>
      <c r="H729" s="1">
        <v>1</v>
      </c>
      <c r="I729" s="1">
        <v>1</v>
      </c>
      <c r="K729" s="1">
        <v>1</v>
      </c>
      <c r="L729" s="1">
        <v>1</v>
      </c>
      <c r="O729" s="1">
        <v>1</v>
      </c>
    </row>
    <row r="730" spans="1:15" x14ac:dyDescent="0.3">
      <c r="A730" s="15">
        <v>43509</v>
      </c>
      <c r="B730" s="1">
        <v>0.35</v>
      </c>
      <c r="C730" s="1">
        <v>0</v>
      </c>
      <c r="D730" s="57">
        <f t="shared" si="27"/>
        <v>0</v>
      </c>
      <c r="E730" s="1">
        <f t="shared" si="26"/>
        <v>2019</v>
      </c>
      <c r="H730" s="1">
        <v>1</v>
      </c>
      <c r="I730" s="1">
        <v>1</v>
      </c>
      <c r="K730" s="1">
        <v>1</v>
      </c>
      <c r="L730" s="1">
        <v>1</v>
      </c>
      <c r="O730" s="1">
        <v>1</v>
      </c>
    </row>
    <row r="731" spans="1:15" x14ac:dyDescent="0.3">
      <c r="A731" s="15">
        <v>43508</v>
      </c>
      <c r="B731" s="1">
        <v>0.3</v>
      </c>
      <c r="C731" s="1">
        <v>0</v>
      </c>
      <c r="D731" s="57">
        <f t="shared" si="27"/>
        <v>-0.15415067982725822</v>
      </c>
      <c r="E731" s="1">
        <f t="shared" si="26"/>
        <v>2019</v>
      </c>
      <c r="H731" s="1">
        <v>1</v>
      </c>
      <c r="I731" s="1">
        <v>1</v>
      </c>
      <c r="K731" s="1">
        <v>1</v>
      </c>
      <c r="L731" s="1">
        <v>1</v>
      </c>
      <c r="O731" s="1">
        <v>1</v>
      </c>
    </row>
    <row r="732" spans="1:15" x14ac:dyDescent="0.3">
      <c r="A732" s="15">
        <v>43507</v>
      </c>
      <c r="B732" s="1">
        <v>0.3</v>
      </c>
      <c r="C732" s="1">
        <v>0</v>
      </c>
      <c r="D732" s="57">
        <f t="shared" si="27"/>
        <v>0</v>
      </c>
      <c r="E732" s="1">
        <f t="shared" si="26"/>
        <v>2019</v>
      </c>
      <c r="H732" s="1">
        <v>1</v>
      </c>
      <c r="I732" s="1">
        <v>1</v>
      </c>
      <c r="K732" s="1">
        <v>1</v>
      </c>
      <c r="L732" s="1">
        <v>1</v>
      </c>
      <c r="O732" s="1">
        <v>1</v>
      </c>
    </row>
    <row r="733" spans="1:15" x14ac:dyDescent="0.3">
      <c r="A733" s="15">
        <v>43504</v>
      </c>
      <c r="B733" s="1">
        <v>0.3</v>
      </c>
      <c r="C733" s="1">
        <v>0</v>
      </c>
      <c r="D733" s="57">
        <f t="shared" si="27"/>
        <v>0</v>
      </c>
      <c r="E733" s="1">
        <f t="shared" si="26"/>
        <v>2019</v>
      </c>
      <c r="H733" s="1">
        <v>1</v>
      </c>
      <c r="I733" s="1">
        <v>1</v>
      </c>
      <c r="K733" s="1">
        <v>1</v>
      </c>
      <c r="L733" s="1">
        <v>1</v>
      </c>
      <c r="O733" s="1">
        <v>1</v>
      </c>
    </row>
    <row r="734" spans="1:15" x14ac:dyDescent="0.3">
      <c r="A734" s="15">
        <v>43503</v>
      </c>
      <c r="B734" s="1">
        <v>0.3</v>
      </c>
      <c r="C734" s="1">
        <v>0</v>
      </c>
      <c r="D734" s="57">
        <f t="shared" si="27"/>
        <v>0</v>
      </c>
      <c r="E734" s="1">
        <f t="shared" si="26"/>
        <v>2019</v>
      </c>
      <c r="H734" s="1">
        <v>1</v>
      </c>
      <c r="I734" s="1">
        <v>1</v>
      </c>
      <c r="K734" s="1">
        <v>1</v>
      </c>
      <c r="L734" s="1">
        <v>1</v>
      </c>
      <c r="O734" s="1">
        <v>1</v>
      </c>
    </row>
    <row r="735" spans="1:15" x14ac:dyDescent="0.3">
      <c r="A735" s="15">
        <v>43502</v>
      </c>
      <c r="B735" s="1">
        <v>0.3</v>
      </c>
      <c r="C735" s="1">
        <v>0</v>
      </c>
      <c r="D735" s="57">
        <f t="shared" si="27"/>
        <v>0</v>
      </c>
      <c r="E735" s="1">
        <f t="shared" si="26"/>
        <v>2019</v>
      </c>
      <c r="H735" s="1">
        <v>1</v>
      </c>
      <c r="I735" s="1">
        <v>1</v>
      </c>
      <c r="K735" s="1">
        <v>1</v>
      </c>
      <c r="L735" s="1">
        <v>1</v>
      </c>
      <c r="O735" s="1">
        <v>1</v>
      </c>
    </row>
    <row r="736" spans="1:15" x14ac:dyDescent="0.3">
      <c r="A736" s="15">
        <v>43501</v>
      </c>
      <c r="B736" s="1">
        <v>0.3</v>
      </c>
      <c r="C736" s="1">
        <v>0</v>
      </c>
      <c r="D736" s="57">
        <f t="shared" si="27"/>
        <v>0</v>
      </c>
      <c r="E736" s="1">
        <f t="shared" si="26"/>
        <v>2019</v>
      </c>
      <c r="H736" s="1">
        <v>1</v>
      </c>
      <c r="I736" s="1">
        <v>1</v>
      </c>
      <c r="K736" s="1">
        <v>1</v>
      </c>
      <c r="L736" s="1">
        <v>1</v>
      </c>
      <c r="O736" s="1">
        <v>1</v>
      </c>
    </row>
    <row r="737" spans="1:15" x14ac:dyDescent="0.3">
      <c r="A737" s="15">
        <v>43500</v>
      </c>
      <c r="B737" s="1">
        <v>0.3</v>
      </c>
      <c r="C737" s="1">
        <v>0</v>
      </c>
      <c r="D737" s="57">
        <f t="shared" si="27"/>
        <v>0</v>
      </c>
      <c r="E737" s="1">
        <f t="shared" si="26"/>
        <v>2019</v>
      </c>
      <c r="H737" s="1">
        <v>1</v>
      </c>
      <c r="I737" s="1">
        <v>1</v>
      </c>
      <c r="K737" s="1">
        <v>1</v>
      </c>
      <c r="L737" s="1">
        <v>1</v>
      </c>
      <c r="O737" s="1">
        <v>1</v>
      </c>
    </row>
    <row r="738" spans="1:15" x14ac:dyDescent="0.3">
      <c r="A738" s="15">
        <v>43497</v>
      </c>
      <c r="B738" s="1">
        <v>0.3</v>
      </c>
      <c r="C738" s="1">
        <v>0</v>
      </c>
      <c r="D738" s="57">
        <f t="shared" si="27"/>
        <v>0</v>
      </c>
      <c r="E738" s="1">
        <f t="shared" si="26"/>
        <v>2019</v>
      </c>
      <c r="H738" s="1">
        <v>1</v>
      </c>
      <c r="I738" s="1">
        <v>1</v>
      </c>
      <c r="K738" s="1">
        <v>1</v>
      </c>
      <c r="L738" s="1">
        <v>1</v>
      </c>
    </row>
    <row r="739" spans="1:15" x14ac:dyDescent="0.3">
      <c r="A739" s="15">
        <v>43496</v>
      </c>
      <c r="B739" s="1">
        <v>0.3</v>
      </c>
      <c r="C739" s="1">
        <v>0</v>
      </c>
      <c r="D739" s="57">
        <f t="shared" si="27"/>
        <v>0</v>
      </c>
      <c r="E739" s="1">
        <f t="shared" si="26"/>
        <v>2019</v>
      </c>
      <c r="H739" s="1">
        <v>1</v>
      </c>
      <c r="I739" s="1">
        <v>1</v>
      </c>
      <c r="K739" s="1">
        <v>1</v>
      </c>
      <c r="L739" s="1">
        <v>1</v>
      </c>
    </row>
    <row r="740" spans="1:15" x14ac:dyDescent="0.3">
      <c r="A740" s="15">
        <v>43495</v>
      </c>
      <c r="B740" s="1">
        <v>0.3</v>
      </c>
      <c r="C740" s="1">
        <v>0</v>
      </c>
      <c r="D740" s="57">
        <f t="shared" si="27"/>
        <v>0</v>
      </c>
      <c r="E740" s="1">
        <f t="shared" si="26"/>
        <v>2019</v>
      </c>
      <c r="H740" s="1">
        <v>1</v>
      </c>
      <c r="I740" s="1">
        <v>1</v>
      </c>
      <c r="K740" s="1">
        <v>1</v>
      </c>
      <c r="L740" s="1">
        <v>1</v>
      </c>
    </row>
    <row r="741" spans="1:15" x14ac:dyDescent="0.3">
      <c r="A741" s="15">
        <v>43494</v>
      </c>
      <c r="B741" s="1">
        <v>0.3</v>
      </c>
      <c r="C741" s="1">
        <v>0</v>
      </c>
      <c r="D741" s="57">
        <f t="shared" si="27"/>
        <v>0</v>
      </c>
      <c r="E741" s="1">
        <f t="shared" si="26"/>
        <v>2019</v>
      </c>
      <c r="H741" s="1">
        <v>1</v>
      </c>
      <c r="I741" s="1">
        <v>1</v>
      </c>
      <c r="K741" s="1">
        <v>1</v>
      </c>
      <c r="L741" s="1">
        <v>1</v>
      </c>
    </row>
    <row r="742" spans="1:15" x14ac:dyDescent="0.3">
      <c r="A742" s="15">
        <v>43493</v>
      </c>
      <c r="B742" s="1">
        <v>0.3</v>
      </c>
      <c r="C742" s="1">
        <v>0</v>
      </c>
      <c r="D742" s="57">
        <f t="shared" si="27"/>
        <v>0</v>
      </c>
      <c r="E742" s="1">
        <f t="shared" si="26"/>
        <v>2019</v>
      </c>
      <c r="H742" s="1">
        <v>1</v>
      </c>
      <c r="I742" s="1">
        <v>1</v>
      </c>
      <c r="K742" s="1">
        <v>1</v>
      </c>
      <c r="L742" s="1">
        <v>1</v>
      </c>
    </row>
    <row r="743" spans="1:15" x14ac:dyDescent="0.3">
      <c r="A743" s="15">
        <v>43490</v>
      </c>
      <c r="B743" s="1">
        <v>0.3</v>
      </c>
      <c r="C743" s="1">
        <v>0</v>
      </c>
      <c r="D743" s="57">
        <f t="shared" si="27"/>
        <v>0</v>
      </c>
      <c r="E743" s="1">
        <f t="shared" si="26"/>
        <v>2019</v>
      </c>
      <c r="H743" s="1">
        <v>1</v>
      </c>
      <c r="I743" s="1">
        <v>1</v>
      </c>
      <c r="K743" s="1">
        <v>1</v>
      </c>
      <c r="L743" s="1">
        <v>1</v>
      </c>
    </row>
    <row r="744" spans="1:15" x14ac:dyDescent="0.3">
      <c r="A744" s="15">
        <v>43489</v>
      </c>
      <c r="B744" s="1">
        <v>0.3</v>
      </c>
      <c r="C744" s="1">
        <v>0</v>
      </c>
      <c r="D744" s="57">
        <f t="shared" si="27"/>
        <v>0</v>
      </c>
      <c r="E744" s="1">
        <f t="shared" si="26"/>
        <v>2019</v>
      </c>
      <c r="H744" s="1">
        <v>1</v>
      </c>
      <c r="I744" s="1">
        <v>1</v>
      </c>
      <c r="K744" s="1">
        <v>1</v>
      </c>
      <c r="L744" s="1">
        <v>1</v>
      </c>
    </row>
    <row r="745" spans="1:15" x14ac:dyDescent="0.3">
      <c r="A745" s="15">
        <v>43488</v>
      </c>
      <c r="B745" s="1">
        <v>0.3</v>
      </c>
      <c r="C745" s="1">
        <v>0</v>
      </c>
      <c r="D745" s="57">
        <f t="shared" si="27"/>
        <v>0</v>
      </c>
      <c r="E745" s="1">
        <f t="shared" si="26"/>
        <v>2019</v>
      </c>
      <c r="H745" s="1">
        <v>1</v>
      </c>
      <c r="I745" s="1">
        <v>1</v>
      </c>
      <c r="K745" s="1">
        <v>1</v>
      </c>
      <c r="L745" s="1">
        <v>1</v>
      </c>
    </row>
    <row r="746" spans="1:15" x14ac:dyDescent="0.3">
      <c r="A746" s="15">
        <v>43487</v>
      </c>
      <c r="B746" s="1">
        <v>0.35</v>
      </c>
      <c r="C746" s="1">
        <v>0</v>
      </c>
      <c r="D746" s="57">
        <f t="shared" si="27"/>
        <v>0.15415067982725836</v>
      </c>
      <c r="E746" s="1">
        <f t="shared" si="26"/>
        <v>2019</v>
      </c>
      <c r="H746" s="1">
        <v>1</v>
      </c>
      <c r="I746" s="1">
        <v>1</v>
      </c>
      <c r="K746" s="1">
        <v>1</v>
      </c>
      <c r="L746" s="1">
        <v>1</v>
      </c>
    </row>
    <row r="747" spans="1:15" x14ac:dyDescent="0.3">
      <c r="A747" s="15">
        <v>43486</v>
      </c>
      <c r="B747" s="1">
        <v>0.3</v>
      </c>
      <c r="C747" s="1">
        <v>0</v>
      </c>
      <c r="D747" s="57">
        <f t="shared" si="27"/>
        <v>-0.15415067982725822</v>
      </c>
      <c r="E747" s="1">
        <f t="shared" si="26"/>
        <v>2019</v>
      </c>
      <c r="H747" s="1">
        <v>1</v>
      </c>
      <c r="I747" s="1">
        <v>1</v>
      </c>
      <c r="K747" s="1">
        <v>1</v>
      </c>
      <c r="L747" s="1">
        <v>1</v>
      </c>
    </row>
    <row r="748" spans="1:15" x14ac:dyDescent="0.3">
      <c r="A748" s="15">
        <v>43483</v>
      </c>
      <c r="B748" s="1">
        <v>0.3</v>
      </c>
      <c r="C748" s="1">
        <v>0</v>
      </c>
      <c r="D748" s="57">
        <f t="shared" si="27"/>
        <v>0</v>
      </c>
      <c r="E748" s="1">
        <f t="shared" si="26"/>
        <v>2019</v>
      </c>
      <c r="H748" s="1">
        <v>1</v>
      </c>
      <c r="I748" s="1">
        <v>1</v>
      </c>
      <c r="K748" s="1">
        <v>1</v>
      </c>
      <c r="L748" s="1">
        <v>1</v>
      </c>
    </row>
    <row r="749" spans="1:15" x14ac:dyDescent="0.3">
      <c r="A749" s="15">
        <v>43482</v>
      </c>
      <c r="B749" s="1">
        <v>0.3</v>
      </c>
      <c r="C749" s="1">
        <v>0</v>
      </c>
      <c r="D749" s="57">
        <f t="shared" si="27"/>
        <v>0</v>
      </c>
      <c r="E749" s="1">
        <f t="shared" si="26"/>
        <v>2019</v>
      </c>
      <c r="H749" s="1">
        <v>1</v>
      </c>
      <c r="I749" s="1">
        <v>1</v>
      </c>
      <c r="K749" s="1">
        <v>1</v>
      </c>
      <c r="L749" s="1">
        <v>1</v>
      </c>
    </row>
    <row r="750" spans="1:15" x14ac:dyDescent="0.3">
      <c r="A750" s="15">
        <v>43481</v>
      </c>
      <c r="B750" s="1">
        <v>0.3</v>
      </c>
      <c r="C750" s="1">
        <v>0</v>
      </c>
      <c r="D750" s="57">
        <f t="shared" si="27"/>
        <v>0</v>
      </c>
      <c r="E750" s="1">
        <f t="shared" si="26"/>
        <v>2019</v>
      </c>
      <c r="H750" s="1">
        <v>1</v>
      </c>
      <c r="I750" s="1">
        <v>1</v>
      </c>
      <c r="K750" s="1">
        <v>1</v>
      </c>
      <c r="L750" s="1">
        <v>1</v>
      </c>
    </row>
    <row r="751" spans="1:15" x14ac:dyDescent="0.3">
      <c r="A751" s="15">
        <v>43480</v>
      </c>
      <c r="B751" s="1">
        <v>0.3</v>
      </c>
      <c r="C751" s="1">
        <v>0</v>
      </c>
      <c r="D751" s="57">
        <f t="shared" si="27"/>
        <v>0</v>
      </c>
      <c r="E751" s="1">
        <f t="shared" si="26"/>
        <v>2019</v>
      </c>
      <c r="H751" s="1">
        <v>1</v>
      </c>
      <c r="I751" s="1">
        <v>1</v>
      </c>
      <c r="K751" s="1">
        <v>1</v>
      </c>
      <c r="L751" s="1">
        <v>1</v>
      </c>
    </row>
    <row r="752" spans="1:15" x14ac:dyDescent="0.3">
      <c r="A752" s="15">
        <v>43479</v>
      </c>
      <c r="B752" s="1">
        <v>0.3</v>
      </c>
      <c r="C752" s="1">
        <v>0</v>
      </c>
      <c r="D752" s="57">
        <f t="shared" si="27"/>
        <v>0</v>
      </c>
      <c r="E752" s="1">
        <f t="shared" si="26"/>
        <v>2019</v>
      </c>
      <c r="H752" s="1">
        <v>1</v>
      </c>
      <c r="I752" s="1">
        <v>1</v>
      </c>
      <c r="K752" s="1">
        <v>1</v>
      </c>
      <c r="L752" s="1">
        <v>1</v>
      </c>
    </row>
    <row r="753" spans="1:12" x14ac:dyDescent="0.3">
      <c r="A753" s="15">
        <v>43476</v>
      </c>
      <c r="B753" s="1">
        <v>0.3</v>
      </c>
      <c r="C753" s="1">
        <v>0</v>
      </c>
      <c r="D753" s="57">
        <f t="shared" si="27"/>
        <v>0</v>
      </c>
      <c r="E753" s="1">
        <f t="shared" si="26"/>
        <v>2019</v>
      </c>
      <c r="H753" s="1">
        <v>1</v>
      </c>
      <c r="I753" s="1">
        <v>1</v>
      </c>
      <c r="K753" s="1">
        <v>1</v>
      </c>
      <c r="L753" s="1">
        <v>1</v>
      </c>
    </row>
    <row r="754" spans="1:12" x14ac:dyDescent="0.3">
      <c r="A754" s="15">
        <v>43475</v>
      </c>
      <c r="B754" s="1">
        <v>0.25</v>
      </c>
      <c r="C754" s="1">
        <v>0</v>
      </c>
      <c r="D754" s="57">
        <f t="shared" si="27"/>
        <v>-0.18232155679395459</v>
      </c>
      <c r="E754" s="1">
        <f t="shared" si="26"/>
        <v>2019</v>
      </c>
      <c r="H754" s="1">
        <v>1</v>
      </c>
      <c r="I754" s="1">
        <v>1</v>
      </c>
      <c r="K754" s="1">
        <v>1</v>
      </c>
      <c r="L754" s="1">
        <v>1</v>
      </c>
    </row>
    <row r="755" spans="1:12" x14ac:dyDescent="0.3">
      <c r="A755" s="15">
        <v>43474</v>
      </c>
      <c r="B755" s="1">
        <v>0.3</v>
      </c>
      <c r="C755" s="1">
        <v>0</v>
      </c>
      <c r="D755" s="57">
        <f t="shared" si="27"/>
        <v>0.18232155679395459</v>
      </c>
      <c r="E755" s="1">
        <f t="shared" si="26"/>
        <v>2019</v>
      </c>
      <c r="H755" s="1">
        <v>1</v>
      </c>
      <c r="I755" s="1">
        <v>1</v>
      </c>
      <c r="K755" s="1">
        <v>1</v>
      </c>
      <c r="L755" s="1">
        <v>1</v>
      </c>
    </row>
    <row r="756" spans="1:12" x14ac:dyDescent="0.3">
      <c r="A756" s="15">
        <v>43473</v>
      </c>
      <c r="B756" s="1">
        <v>0.3</v>
      </c>
      <c r="C756" s="1">
        <v>0</v>
      </c>
      <c r="D756" s="57">
        <f t="shared" si="27"/>
        <v>0</v>
      </c>
      <c r="E756" s="1">
        <f t="shared" si="26"/>
        <v>2019</v>
      </c>
      <c r="H756" s="1">
        <v>1</v>
      </c>
      <c r="I756" s="1">
        <v>1</v>
      </c>
      <c r="K756" s="1">
        <v>1</v>
      </c>
      <c r="L756" s="1">
        <v>1</v>
      </c>
    </row>
    <row r="757" spans="1:12" x14ac:dyDescent="0.3">
      <c r="A757" s="15">
        <v>43472</v>
      </c>
      <c r="B757" s="1">
        <v>0.35</v>
      </c>
      <c r="C757" s="1">
        <v>0</v>
      </c>
      <c r="D757" s="57">
        <f t="shared" si="27"/>
        <v>0.15415067982725836</v>
      </c>
      <c r="E757" s="1">
        <f t="shared" si="26"/>
        <v>2019</v>
      </c>
      <c r="H757" s="1">
        <v>1</v>
      </c>
      <c r="I757" s="1">
        <v>1</v>
      </c>
      <c r="K757" s="1">
        <v>1</v>
      </c>
      <c r="L757" s="1">
        <v>1</v>
      </c>
    </row>
    <row r="758" spans="1:12" x14ac:dyDescent="0.3">
      <c r="A758" s="15">
        <v>43469</v>
      </c>
      <c r="B758" s="1">
        <v>0.3</v>
      </c>
      <c r="C758" s="1">
        <v>0</v>
      </c>
      <c r="D758" s="57">
        <f t="shared" si="27"/>
        <v>-0.15415067982725822</v>
      </c>
      <c r="E758" s="1">
        <f t="shared" si="26"/>
        <v>2019</v>
      </c>
      <c r="H758" s="1">
        <v>1</v>
      </c>
      <c r="I758" s="1">
        <v>1</v>
      </c>
      <c r="K758" s="1">
        <v>1</v>
      </c>
      <c r="L758" s="1">
        <v>1</v>
      </c>
    </row>
    <row r="759" spans="1:12" x14ac:dyDescent="0.3">
      <c r="A759" s="15">
        <v>43468</v>
      </c>
      <c r="B759" s="1">
        <v>0.25</v>
      </c>
      <c r="C759" s="1">
        <v>0</v>
      </c>
      <c r="D759" s="57">
        <f t="shared" si="27"/>
        <v>-0.18232155679395459</v>
      </c>
      <c r="E759" s="1">
        <f t="shared" si="26"/>
        <v>2019</v>
      </c>
      <c r="H759" s="1">
        <v>1</v>
      </c>
      <c r="I759" s="1">
        <v>1</v>
      </c>
      <c r="K759" s="1">
        <v>1</v>
      </c>
      <c r="L759" s="1">
        <v>1</v>
      </c>
    </row>
    <row r="760" spans="1:12" x14ac:dyDescent="0.3">
      <c r="A760" s="15">
        <v>43467</v>
      </c>
      <c r="B760" s="1">
        <v>0.25</v>
      </c>
      <c r="C760" s="1">
        <v>0</v>
      </c>
      <c r="D760" s="57">
        <f t="shared" si="27"/>
        <v>0</v>
      </c>
      <c r="E760" s="1">
        <f t="shared" si="26"/>
        <v>2019</v>
      </c>
      <c r="H760" s="1">
        <v>1</v>
      </c>
      <c r="I760" s="1">
        <v>1</v>
      </c>
      <c r="K760" s="1">
        <v>1</v>
      </c>
      <c r="L760" s="1">
        <v>1</v>
      </c>
    </row>
    <row r="761" spans="1:12" x14ac:dyDescent="0.3">
      <c r="A761" s="15">
        <v>43465</v>
      </c>
      <c r="B761" s="1">
        <v>0.25</v>
      </c>
      <c r="C761" s="1">
        <v>0</v>
      </c>
      <c r="D761" s="57">
        <f t="shared" si="27"/>
        <v>0</v>
      </c>
      <c r="E761" s="1">
        <f t="shared" si="26"/>
        <v>2018</v>
      </c>
      <c r="H761" s="1">
        <v>1</v>
      </c>
      <c r="I761" s="1">
        <v>1</v>
      </c>
      <c r="K761" s="1">
        <v>1</v>
      </c>
      <c r="L761" s="1">
        <v>1</v>
      </c>
    </row>
    <row r="762" spans="1:12" x14ac:dyDescent="0.3">
      <c r="A762" s="15">
        <v>43462</v>
      </c>
      <c r="B762" s="1">
        <v>0.2</v>
      </c>
      <c r="C762" s="1">
        <v>0</v>
      </c>
      <c r="D762" s="57">
        <f t="shared" si="27"/>
        <v>-0.22314355131420971</v>
      </c>
      <c r="E762" s="1">
        <f t="shared" si="26"/>
        <v>2018</v>
      </c>
      <c r="H762" s="1">
        <v>1</v>
      </c>
      <c r="I762" s="1">
        <v>1</v>
      </c>
      <c r="K762" s="1">
        <v>1</v>
      </c>
      <c r="L762" s="1">
        <v>1</v>
      </c>
    </row>
    <row r="763" spans="1:12" x14ac:dyDescent="0.3">
      <c r="A763" s="15">
        <v>43461</v>
      </c>
      <c r="B763" s="1">
        <v>0.2</v>
      </c>
      <c r="C763" s="1">
        <v>0</v>
      </c>
      <c r="D763" s="57">
        <f t="shared" si="27"/>
        <v>0</v>
      </c>
      <c r="E763" s="1">
        <f t="shared" si="26"/>
        <v>2018</v>
      </c>
      <c r="H763" s="1">
        <v>1</v>
      </c>
      <c r="I763" s="1">
        <v>1</v>
      </c>
      <c r="K763" s="1">
        <v>1</v>
      </c>
      <c r="L763" s="1">
        <v>1</v>
      </c>
    </row>
    <row r="764" spans="1:12" x14ac:dyDescent="0.3">
      <c r="A764" s="15">
        <v>43458</v>
      </c>
      <c r="B764" s="1">
        <v>0.25</v>
      </c>
      <c r="C764" s="1">
        <v>0</v>
      </c>
      <c r="D764" s="57">
        <f t="shared" si="27"/>
        <v>0.22314355131420976</v>
      </c>
      <c r="E764" s="1">
        <f t="shared" si="26"/>
        <v>2018</v>
      </c>
      <c r="H764" s="1">
        <v>1</v>
      </c>
      <c r="I764" s="1">
        <v>1</v>
      </c>
      <c r="K764" s="1">
        <v>1</v>
      </c>
      <c r="L764" s="1">
        <v>1</v>
      </c>
    </row>
    <row r="765" spans="1:12" x14ac:dyDescent="0.3">
      <c r="A765" s="15">
        <v>43455</v>
      </c>
      <c r="B765" s="1">
        <v>0.25</v>
      </c>
      <c r="C765" s="1">
        <v>0</v>
      </c>
      <c r="D765" s="57">
        <f t="shared" si="27"/>
        <v>0</v>
      </c>
      <c r="E765" s="1">
        <f t="shared" si="26"/>
        <v>2018</v>
      </c>
      <c r="H765" s="1">
        <v>1</v>
      </c>
      <c r="I765" s="1">
        <v>1</v>
      </c>
      <c r="K765" s="1">
        <v>1</v>
      </c>
      <c r="L765" s="1">
        <v>1</v>
      </c>
    </row>
    <row r="766" spans="1:12" x14ac:dyDescent="0.3">
      <c r="A766" s="15">
        <v>43454</v>
      </c>
      <c r="B766" s="1">
        <v>0.25</v>
      </c>
      <c r="C766" s="1">
        <v>0</v>
      </c>
      <c r="D766" s="57">
        <f t="shared" si="27"/>
        <v>0</v>
      </c>
      <c r="E766" s="1">
        <f t="shared" si="26"/>
        <v>2018</v>
      </c>
      <c r="H766" s="1">
        <v>1</v>
      </c>
      <c r="I766" s="1">
        <v>1</v>
      </c>
      <c r="K766" s="1">
        <v>1</v>
      </c>
      <c r="L766" s="1">
        <v>1</v>
      </c>
    </row>
    <row r="767" spans="1:12" x14ac:dyDescent="0.3">
      <c r="A767" s="15">
        <v>43453</v>
      </c>
      <c r="B767" s="1">
        <v>0.3</v>
      </c>
      <c r="C767" s="1">
        <v>0</v>
      </c>
      <c r="D767" s="57">
        <f t="shared" si="27"/>
        <v>0.18232155679395459</v>
      </c>
      <c r="E767" s="1">
        <f t="shared" si="26"/>
        <v>2018</v>
      </c>
      <c r="H767" s="1">
        <v>1</v>
      </c>
      <c r="I767" s="1">
        <v>1</v>
      </c>
      <c r="K767" s="1">
        <v>1</v>
      </c>
      <c r="L767" s="1">
        <v>1</v>
      </c>
    </row>
    <row r="768" spans="1:12" x14ac:dyDescent="0.3">
      <c r="A768" s="15">
        <v>43452</v>
      </c>
      <c r="B768" s="1">
        <v>0.2</v>
      </c>
      <c r="C768" s="1">
        <v>0</v>
      </c>
      <c r="D768" s="57">
        <f t="shared" si="27"/>
        <v>-0.40546510810816427</v>
      </c>
      <c r="E768" s="1">
        <f t="shared" si="26"/>
        <v>2018</v>
      </c>
      <c r="H768" s="1">
        <v>1</v>
      </c>
      <c r="I768" s="1">
        <v>1</v>
      </c>
      <c r="K768" s="1">
        <v>1</v>
      </c>
      <c r="L768" s="1">
        <v>1</v>
      </c>
    </row>
    <row r="769" spans="1:12" x14ac:dyDescent="0.3">
      <c r="A769" s="15">
        <v>43451</v>
      </c>
      <c r="B769" s="1">
        <v>0.2</v>
      </c>
      <c r="C769" s="1">
        <v>0</v>
      </c>
      <c r="D769" s="57">
        <f t="shared" si="27"/>
        <v>0</v>
      </c>
      <c r="E769" s="1">
        <f t="shared" si="26"/>
        <v>2018</v>
      </c>
      <c r="H769" s="1">
        <v>1</v>
      </c>
      <c r="I769" s="1">
        <v>1</v>
      </c>
      <c r="K769" s="1">
        <v>1</v>
      </c>
      <c r="L769" s="1">
        <v>1</v>
      </c>
    </row>
    <row r="770" spans="1:12" x14ac:dyDescent="0.3">
      <c r="A770" s="15">
        <v>43448</v>
      </c>
      <c r="B770" s="1">
        <v>0.25</v>
      </c>
      <c r="C770" s="1">
        <v>0</v>
      </c>
      <c r="D770" s="57">
        <f t="shared" si="27"/>
        <v>0.22314355131420976</v>
      </c>
      <c r="E770" s="1">
        <f t="shared" si="26"/>
        <v>2018</v>
      </c>
      <c r="H770" s="1">
        <v>1</v>
      </c>
      <c r="I770" s="1">
        <v>1</v>
      </c>
      <c r="K770" s="1">
        <v>1</v>
      </c>
      <c r="L770" s="1">
        <v>1</v>
      </c>
    </row>
    <row r="771" spans="1:12" x14ac:dyDescent="0.3">
      <c r="A771" s="15">
        <v>43447</v>
      </c>
      <c r="B771" s="1">
        <v>0.2</v>
      </c>
      <c r="C771" s="1">
        <v>0</v>
      </c>
      <c r="D771" s="57">
        <f t="shared" si="27"/>
        <v>-0.22314355131420971</v>
      </c>
      <c r="E771" s="1">
        <f t="shared" si="26"/>
        <v>2018</v>
      </c>
      <c r="H771" s="1">
        <v>1</v>
      </c>
      <c r="I771" s="1">
        <v>1</v>
      </c>
      <c r="K771" s="1">
        <v>1</v>
      </c>
      <c r="L771" s="1">
        <v>1</v>
      </c>
    </row>
    <row r="772" spans="1:12" x14ac:dyDescent="0.3">
      <c r="A772" s="15">
        <v>43446</v>
      </c>
      <c r="B772" s="1">
        <v>0.22500000000000001</v>
      </c>
      <c r="C772" s="1">
        <v>0</v>
      </c>
      <c r="D772" s="57">
        <f t="shared" si="27"/>
        <v>0.11778303565638346</v>
      </c>
      <c r="E772" s="1">
        <f t="shared" si="26"/>
        <v>2018</v>
      </c>
      <c r="H772" s="1">
        <v>1</v>
      </c>
      <c r="I772" s="1">
        <v>1</v>
      </c>
      <c r="K772" s="1">
        <v>1</v>
      </c>
      <c r="L772" s="1">
        <v>1</v>
      </c>
    </row>
    <row r="773" spans="1:12" x14ac:dyDescent="0.3">
      <c r="A773" s="15">
        <v>43445</v>
      </c>
      <c r="B773" s="1">
        <v>0.2</v>
      </c>
      <c r="C773" s="1">
        <v>0</v>
      </c>
      <c r="D773" s="57">
        <f t="shared" si="27"/>
        <v>-0.11778303565638339</v>
      </c>
      <c r="E773" s="1">
        <f t="shared" si="26"/>
        <v>2018</v>
      </c>
      <c r="H773" s="1">
        <v>1</v>
      </c>
      <c r="I773" s="1">
        <v>1</v>
      </c>
      <c r="K773" s="1">
        <v>1</v>
      </c>
      <c r="L773" s="1">
        <v>1</v>
      </c>
    </row>
    <row r="774" spans="1:12" x14ac:dyDescent="0.3">
      <c r="A774" s="15">
        <v>43444</v>
      </c>
      <c r="B774" s="1">
        <v>0.25</v>
      </c>
      <c r="C774" s="1">
        <v>0</v>
      </c>
      <c r="D774" s="57">
        <f t="shared" si="27"/>
        <v>0.22314355131420976</v>
      </c>
      <c r="E774" s="1">
        <f t="shared" si="26"/>
        <v>2018</v>
      </c>
      <c r="H774" s="1">
        <v>1</v>
      </c>
      <c r="I774" s="1">
        <v>1</v>
      </c>
      <c r="K774" s="1">
        <v>1</v>
      </c>
      <c r="L774" s="1">
        <v>1</v>
      </c>
    </row>
    <row r="775" spans="1:12" x14ac:dyDescent="0.3">
      <c r="A775" s="15">
        <v>43441</v>
      </c>
      <c r="B775" s="1">
        <v>0.25</v>
      </c>
      <c r="C775" s="1">
        <v>0</v>
      </c>
      <c r="D775" s="57">
        <f t="shared" si="27"/>
        <v>0</v>
      </c>
      <c r="E775" s="1">
        <f t="shared" si="26"/>
        <v>2018</v>
      </c>
      <c r="H775" s="1">
        <v>1</v>
      </c>
      <c r="I775" s="1">
        <v>1</v>
      </c>
      <c r="K775" s="1">
        <v>1</v>
      </c>
      <c r="L775" s="1">
        <v>1</v>
      </c>
    </row>
    <row r="776" spans="1:12" x14ac:dyDescent="0.3">
      <c r="A776" s="15">
        <v>43440</v>
      </c>
      <c r="B776" s="1">
        <v>0.25</v>
      </c>
      <c r="C776" s="1">
        <v>0</v>
      </c>
      <c r="D776" s="57">
        <f t="shared" si="27"/>
        <v>0</v>
      </c>
      <c r="E776" s="1">
        <f t="shared" si="26"/>
        <v>2018</v>
      </c>
      <c r="H776" s="1">
        <v>1</v>
      </c>
      <c r="I776" s="1">
        <v>1</v>
      </c>
      <c r="K776" s="1">
        <v>1</v>
      </c>
      <c r="L776" s="1">
        <v>1</v>
      </c>
    </row>
    <row r="777" spans="1:12" x14ac:dyDescent="0.3">
      <c r="A777" s="15">
        <v>43439</v>
      </c>
      <c r="B777" s="1">
        <v>0.25</v>
      </c>
      <c r="C777" s="1">
        <v>0</v>
      </c>
      <c r="D777" s="57">
        <f t="shared" si="27"/>
        <v>0</v>
      </c>
      <c r="E777" s="1">
        <f t="shared" ref="E777:E840" si="28">YEAR(A777)</f>
        <v>2018</v>
      </c>
      <c r="H777" s="1">
        <v>1</v>
      </c>
      <c r="I777" s="1">
        <v>1</v>
      </c>
      <c r="K777" s="1">
        <v>1</v>
      </c>
      <c r="L777" s="1">
        <v>1</v>
      </c>
    </row>
    <row r="778" spans="1:12" x14ac:dyDescent="0.3">
      <c r="A778" s="15">
        <v>43438</v>
      </c>
      <c r="B778" s="1">
        <v>0.25</v>
      </c>
      <c r="C778" s="1">
        <v>0</v>
      </c>
      <c r="D778" s="57">
        <f t="shared" si="27"/>
        <v>0</v>
      </c>
      <c r="E778" s="1">
        <f t="shared" si="28"/>
        <v>2018</v>
      </c>
      <c r="H778" s="1">
        <v>1</v>
      </c>
      <c r="I778" s="1">
        <v>1</v>
      </c>
      <c r="K778" s="1">
        <v>1</v>
      </c>
      <c r="L778" s="1">
        <v>1</v>
      </c>
    </row>
    <row r="779" spans="1:12" x14ac:dyDescent="0.3">
      <c r="A779" s="15">
        <v>43437</v>
      </c>
      <c r="B779" s="1">
        <v>0.3</v>
      </c>
      <c r="C779" s="1">
        <v>0</v>
      </c>
      <c r="D779" s="57">
        <f t="shared" ref="D779:D842" si="29">LN((C779+B779)/(B778))</f>
        <v>0.18232155679395459</v>
      </c>
      <c r="E779" s="1">
        <f t="shared" si="28"/>
        <v>2018</v>
      </c>
      <c r="H779" s="1">
        <v>1</v>
      </c>
      <c r="I779" s="1">
        <v>1</v>
      </c>
      <c r="K779" s="1">
        <v>1</v>
      </c>
      <c r="L779" s="1">
        <v>1</v>
      </c>
    </row>
    <row r="780" spans="1:12" x14ac:dyDescent="0.3">
      <c r="A780" s="15">
        <v>43434</v>
      </c>
      <c r="B780" s="1">
        <v>0.3</v>
      </c>
      <c r="C780" s="1">
        <v>0</v>
      </c>
      <c r="D780" s="57">
        <f t="shared" si="29"/>
        <v>0</v>
      </c>
      <c r="E780" s="1">
        <f t="shared" si="28"/>
        <v>2018</v>
      </c>
      <c r="H780" s="1">
        <v>1</v>
      </c>
      <c r="I780" s="1">
        <v>1</v>
      </c>
      <c r="K780" s="1">
        <v>1</v>
      </c>
      <c r="L780" s="1">
        <v>1</v>
      </c>
    </row>
    <row r="781" spans="1:12" x14ac:dyDescent="0.3">
      <c r="A781" s="15">
        <v>43433</v>
      </c>
      <c r="B781" s="1">
        <v>0.35</v>
      </c>
      <c r="C781" s="1">
        <v>0</v>
      </c>
      <c r="D781" s="57">
        <f t="shared" si="29"/>
        <v>0.15415067982725836</v>
      </c>
      <c r="E781" s="1">
        <f t="shared" si="28"/>
        <v>2018</v>
      </c>
      <c r="H781" s="1">
        <v>1</v>
      </c>
      <c r="I781" s="1">
        <v>1</v>
      </c>
      <c r="K781" s="1">
        <v>1</v>
      </c>
      <c r="L781" s="1">
        <v>1</v>
      </c>
    </row>
    <row r="782" spans="1:12" x14ac:dyDescent="0.3">
      <c r="A782" s="15">
        <v>43432</v>
      </c>
      <c r="B782" s="1">
        <v>0.4</v>
      </c>
      <c r="C782" s="1">
        <v>0</v>
      </c>
      <c r="D782" s="57">
        <f t="shared" si="29"/>
        <v>0.13353139262452277</v>
      </c>
      <c r="E782" s="1">
        <f t="shared" si="28"/>
        <v>2018</v>
      </c>
      <c r="H782" s="1">
        <v>1</v>
      </c>
      <c r="I782" s="1">
        <v>1</v>
      </c>
      <c r="K782" s="1">
        <v>1</v>
      </c>
      <c r="L782" s="1">
        <v>1</v>
      </c>
    </row>
    <row r="783" spans="1:12" x14ac:dyDescent="0.3">
      <c r="A783" s="15">
        <v>43431</v>
      </c>
      <c r="B783" s="1">
        <v>0.35</v>
      </c>
      <c r="C783" s="1">
        <v>0</v>
      </c>
      <c r="D783" s="57">
        <f t="shared" si="29"/>
        <v>-0.13353139262452274</v>
      </c>
      <c r="E783" s="1">
        <f t="shared" si="28"/>
        <v>2018</v>
      </c>
      <c r="H783" s="1">
        <v>1</v>
      </c>
      <c r="I783" s="1">
        <v>1</v>
      </c>
      <c r="K783" s="1">
        <v>1</v>
      </c>
      <c r="L783" s="1">
        <v>1</v>
      </c>
    </row>
    <row r="784" spans="1:12" x14ac:dyDescent="0.3">
      <c r="A784" s="15">
        <v>43430</v>
      </c>
      <c r="B784" s="1">
        <v>0.3</v>
      </c>
      <c r="C784" s="1">
        <v>0</v>
      </c>
      <c r="D784" s="57">
        <f t="shared" si="29"/>
        <v>-0.15415067982725822</v>
      </c>
      <c r="E784" s="1">
        <f t="shared" si="28"/>
        <v>2018</v>
      </c>
      <c r="H784" s="1">
        <v>1</v>
      </c>
      <c r="I784" s="1">
        <v>1</v>
      </c>
      <c r="K784" s="1">
        <v>1</v>
      </c>
      <c r="L784" s="1">
        <v>1</v>
      </c>
    </row>
    <row r="785" spans="1:12" x14ac:dyDescent="0.3">
      <c r="A785" s="15">
        <v>43427</v>
      </c>
      <c r="B785" s="1">
        <v>0.4</v>
      </c>
      <c r="C785" s="1">
        <v>0</v>
      </c>
      <c r="D785" s="57">
        <f t="shared" si="29"/>
        <v>0.28768207245178101</v>
      </c>
      <c r="E785" s="1">
        <f t="shared" si="28"/>
        <v>2018</v>
      </c>
      <c r="H785" s="1">
        <v>1</v>
      </c>
      <c r="I785" s="1">
        <v>1</v>
      </c>
      <c r="K785" s="1">
        <v>1</v>
      </c>
      <c r="L785" s="1">
        <v>1</v>
      </c>
    </row>
    <row r="786" spans="1:12" x14ac:dyDescent="0.3">
      <c r="A786" s="15">
        <v>43426</v>
      </c>
      <c r="B786" s="1">
        <v>0.4</v>
      </c>
      <c r="C786" s="1">
        <v>0</v>
      </c>
      <c r="D786" s="57">
        <f t="shared" si="29"/>
        <v>0</v>
      </c>
      <c r="E786" s="1">
        <f t="shared" si="28"/>
        <v>2018</v>
      </c>
      <c r="H786" s="1">
        <v>1</v>
      </c>
      <c r="I786" s="1">
        <v>1</v>
      </c>
      <c r="K786" s="1">
        <v>1</v>
      </c>
      <c r="L786" s="1">
        <v>1</v>
      </c>
    </row>
    <row r="787" spans="1:12" x14ac:dyDescent="0.3">
      <c r="A787" s="15">
        <v>43425</v>
      </c>
      <c r="B787" s="1">
        <v>0.4</v>
      </c>
      <c r="C787" s="1">
        <v>0</v>
      </c>
      <c r="D787" s="57">
        <f t="shared" si="29"/>
        <v>0</v>
      </c>
      <c r="E787" s="1">
        <f t="shared" si="28"/>
        <v>2018</v>
      </c>
      <c r="H787" s="1">
        <v>1</v>
      </c>
      <c r="I787" s="1">
        <v>1</v>
      </c>
      <c r="K787" s="1">
        <v>1</v>
      </c>
      <c r="L787" s="1">
        <v>1</v>
      </c>
    </row>
    <row r="788" spans="1:12" x14ac:dyDescent="0.3">
      <c r="A788" s="15">
        <v>43424</v>
      </c>
      <c r="B788" s="1">
        <v>0.4</v>
      </c>
      <c r="C788" s="1">
        <v>0</v>
      </c>
      <c r="D788" s="57">
        <f t="shared" si="29"/>
        <v>0</v>
      </c>
      <c r="E788" s="1">
        <f t="shared" si="28"/>
        <v>2018</v>
      </c>
      <c r="H788" s="1">
        <v>1</v>
      </c>
      <c r="I788" s="1">
        <v>1</v>
      </c>
      <c r="K788" s="1">
        <v>1</v>
      </c>
      <c r="L788" s="1">
        <v>1</v>
      </c>
    </row>
    <row r="789" spans="1:12" x14ac:dyDescent="0.3">
      <c r="A789" s="15">
        <v>43423</v>
      </c>
      <c r="B789" s="1">
        <v>0.35</v>
      </c>
      <c r="C789" s="1">
        <v>0</v>
      </c>
      <c r="D789" s="57">
        <f t="shared" si="29"/>
        <v>-0.13353139262452274</v>
      </c>
      <c r="E789" s="1">
        <f t="shared" si="28"/>
        <v>2018</v>
      </c>
      <c r="H789" s="1">
        <v>1</v>
      </c>
      <c r="I789" s="1">
        <v>1</v>
      </c>
      <c r="K789" s="1">
        <v>1</v>
      </c>
      <c r="L789" s="1">
        <v>1</v>
      </c>
    </row>
    <row r="790" spans="1:12" x14ac:dyDescent="0.3">
      <c r="A790" s="15">
        <v>43420</v>
      </c>
      <c r="B790" s="1">
        <v>0.35</v>
      </c>
      <c r="C790" s="1">
        <v>0</v>
      </c>
      <c r="D790" s="57">
        <f t="shared" si="29"/>
        <v>0</v>
      </c>
      <c r="E790" s="1">
        <f t="shared" si="28"/>
        <v>2018</v>
      </c>
      <c r="H790" s="1">
        <v>1</v>
      </c>
      <c r="I790" s="1">
        <v>1</v>
      </c>
      <c r="K790" s="1">
        <v>1</v>
      </c>
      <c r="L790" s="1">
        <v>1</v>
      </c>
    </row>
    <row r="791" spans="1:12" x14ac:dyDescent="0.3">
      <c r="A791" s="15">
        <v>43419</v>
      </c>
      <c r="B791" s="1">
        <v>0.3</v>
      </c>
      <c r="C791" s="1">
        <v>0</v>
      </c>
      <c r="D791" s="57">
        <f t="shared" si="29"/>
        <v>-0.15415067982725822</v>
      </c>
      <c r="E791" s="1">
        <f t="shared" si="28"/>
        <v>2018</v>
      </c>
      <c r="H791" s="1">
        <v>1</v>
      </c>
      <c r="I791" s="1">
        <v>1</v>
      </c>
      <c r="K791" s="1">
        <v>1</v>
      </c>
      <c r="L791" s="1">
        <v>1</v>
      </c>
    </row>
    <row r="792" spans="1:12" x14ac:dyDescent="0.3">
      <c r="A792" s="15">
        <v>43418</v>
      </c>
      <c r="B792" s="1">
        <v>0.3</v>
      </c>
      <c r="C792" s="1">
        <v>0</v>
      </c>
      <c r="D792" s="57">
        <f t="shared" si="29"/>
        <v>0</v>
      </c>
      <c r="E792" s="1">
        <f t="shared" si="28"/>
        <v>2018</v>
      </c>
      <c r="H792" s="1">
        <v>1</v>
      </c>
      <c r="I792" s="1">
        <v>1</v>
      </c>
      <c r="K792" s="1">
        <v>1</v>
      </c>
      <c r="L792" s="1">
        <v>1</v>
      </c>
    </row>
    <row r="793" spans="1:12" x14ac:dyDescent="0.3">
      <c r="A793" s="15">
        <v>43417</v>
      </c>
      <c r="B793" s="1">
        <v>0.35</v>
      </c>
      <c r="C793" s="1">
        <v>0</v>
      </c>
      <c r="D793" s="57">
        <f t="shared" si="29"/>
        <v>0.15415067982725836</v>
      </c>
      <c r="E793" s="1">
        <f t="shared" si="28"/>
        <v>2018</v>
      </c>
      <c r="H793" s="1">
        <v>1</v>
      </c>
      <c r="I793" s="1">
        <v>1</v>
      </c>
      <c r="K793" s="1">
        <v>1</v>
      </c>
      <c r="L793" s="1">
        <v>1</v>
      </c>
    </row>
    <row r="794" spans="1:12" x14ac:dyDescent="0.3">
      <c r="A794" s="15">
        <v>43416</v>
      </c>
      <c r="B794" s="1">
        <v>0.4</v>
      </c>
      <c r="C794" s="1">
        <v>0</v>
      </c>
      <c r="D794" s="57">
        <f t="shared" si="29"/>
        <v>0.13353139262452277</v>
      </c>
      <c r="E794" s="1">
        <f t="shared" si="28"/>
        <v>2018</v>
      </c>
      <c r="H794" s="1">
        <v>1</v>
      </c>
      <c r="I794" s="1">
        <v>1</v>
      </c>
      <c r="K794" s="1">
        <v>1</v>
      </c>
      <c r="L794" s="1">
        <v>1</v>
      </c>
    </row>
    <row r="795" spans="1:12" x14ac:dyDescent="0.3">
      <c r="A795" s="15">
        <v>43413</v>
      </c>
      <c r="B795" s="1">
        <v>0.4</v>
      </c>
      <c r="C795" s="1">
        <v>0</v>
      </c>
      <c r="D795" s="57">
        <f t="shared" si="29"/>
        <v>0</v>
      </c>
      <c r="E795" s="1">
        <f t="shared" si="28"/>
        <v>2018</v>
      </c>
      <c r="H795" s="1">
        <v>1</v>
      </c>
      <c r="I795" s="1">
        <v>1</v>
      </c>
      <c r="K795" s="1">
        <v>1</v>
      </c>
      <c r="L795" s="1">
        <v>1</v>
      </c>
    </row>
    <row r="796" spans="1:12" x14ac:dyDescent="0.3">
      <c r="A796" s="15">
        <v>43412</v>
      </c>
      <c r="B796" s="1">
        <v>0.4</v>
      </c>
      <c r="C796" s="1">
        <v>0</v>
      </c>
      <c r="D796" s="57">
        <f t="shared" si="29"/>
        <v>0</v>
      </c>
      <c r="E796" s="1">
        <f t="shared" si="28"/>
        <v>2018</v>
      </c>
      <c r="H796" s="1">
        <v>1</v>
      </c>
      <c r="I796" s="1">
        <v>1</v>
      </c>
      <c r="K796" s="1">
        <v>1</v>
      </c>
      <c r="L796" s="1">
        <v>1</v>
      </c>
    </row>
    <row r="797" spans="1:12" x14ac:dyDescent="0.3">
      <c r="A797" s="15">
        <v>43411</v>
      </c>
      <c r="B797" s="1">
        <v>0.4</v>
      </c>
      <c r="C797" s="1">
        <v>0</v>
      </c>
      <c r="D797" s="57">
        <f t="shared" si="29"/>
        <v>0</v>
      </c>
      <c r="E797" s="1">
        <f t="shared" si="28"/>
        <v>2018</v>
      </c>
      <c r="H797" s="1">
        <v>1</v>
      </c>
      <c r="I797" s="1">
        <v>1</v>
      </c>
      <c r="K797" s="1">
        <v>1</v>
      </c>
      <c r="L797" s="1">
        <v>1</v>
      </c>
    </row>
    <row r="798" spans="1:12" x14ac:dyDescent="0.3">
      <c r="A798" s="15">
        <v>43410</v>
      </c>
      <c r="B798" s="1">
        <v>0.4</v>
      </c>
      <c r="C798" s="1">
        <v>0</v>
      </c>
      <c r="D798" s="57">
        <f t="shared" si="29"/>
        <v>0</v>
      </c>
      <c r="E798" s="1">
        <f t="shared" si="28"/>
        <v>2018</v>
      </c>
      <c r="H798" s="1">
        <v>1</v>
      </c>
      <c r="I798" s="1">
        <v>1</v>
      </c>
      <c r="K798" s="1">
        <v>1</v>
      </c>
      <c r="L798" s="1">
        <v>1</v>
      </c>
    </row>
    <row r="799" spans="1:12" x14ac:dyDescent="0.3">
      <c r="A799" s="15">
        <v>43409</v>
      </c>
      <c r="B799" s="1">
        <v>0.4</v>
      </c>
      <c r="C799" s="1">
        <v>0</v>
      </c>
      <c r="D799" s="57">
        <f t="shared" si="29"/>
        <v>0</v>
      </c>
      <c r="E799" s="1">
        <f t="shared" si="28"/>
        <v>2018</v>
      </c>
      <c r="H799" s="1">
        <v>1</v>
      </c>
      <c r="I799" s="1">
        <v>1</v>
      </c>
      <c r="K799" s="1">
        <v>1</v>
      </c>
      <c r="L799" s="1">
        <v>1</v>
      </c>
    </row>
    <row r="800" spans="1:12" x14ac:dyDescent="0.3">
      <c r="A800" s="15">
        <v>43406</v>
      </c>
      <c r="B800" s="1">
        <v>0.4</v>
      </c>
      <c r="C800" s="1">
        <v>0</v>
      </c>
      <c r="D800" s="57">
        <f t="shared" si="29"/>
        <v>0</v>
      </c>
      <c r="E800" s="1">
        <f t="shared" si="28"/>
        <v>2018</v>
      </c>
      <c r="H800" s="1">
        <v>1</v>
      </c>
      <c r="I800" s="1">
        <v>1</v>
      </c>
      <c r="K800" s="1">
        <v>1</v>
      </c>
      <c r="L800" s="1">
        <v>1</v>
      </c>
    </row>
    <row r="801" spans="1:12" x14ac:dyDescent="0.3">
      <c r="A801" s="15">
        <v>43405</v>
      </c>
      <c r="B801" s="1">
        <v>0.35</v>
      </c>
      <c r="C801" s="1">
        <v>0</v>
      </c>
      <c r="D801" s="57">
        <f t="shared" si="29"/>
        <v>-0.13353139262452274</v>
      </c>
      <c r="E801" s="1">
        <f t="shared" si="28"/>
        <v>2018</v>
      </c>
      <c r="H801" s="1">
        <v>1</v>
      </c>
      <c r="I801" s="1">
        <v>1</v>
      </c>
      <c r="K801" s="1">
        <v>1</v>
      </c>
      <c r="L801" s="1">
        <v>1</v>
      </c>
    </row>
    <row r="802" spans="1:12" x14ac:dyDescent="0.3">
      <c r="A802" s="15">
        <v>43404</v>
      </c>
      <c r="B802" s="1">
        <v>0.35</v>
      </c>
      <c r="C802" s="1">
        <v>0</v>
      </c>
      <c r="D802" s="57">
        <f t="shared" si="29"/>
        <v>0</v>
      </c>
      <c r="E802" s="1">
        <f t="shared" si="28"/>
        <v>2018</v>
      </c>
      <c r="H802" s="1">
        <v>1</v>
      </c>
      <c r="I802" s="1">
        <v>1</v>
      </c>
      <c r="K802" s="1">
        <v>1</v>
      </c>
      <c r="L802" s="1">
        <v>1</v>
      </c>
    </row>
    <row r="803" spans="1:12" x14ac:dyDescent="0.3">
      <c r="A803" s="15">
        <v>43403</v>
      </c>
      <c r="B803" s="1">
        <v>0.4</v>
      </c>
      <c r="C803" s="1">
        <v>0</v>
      </c>
      <c r="D803" s="57">
        <f t="shared" si="29"/>
        <v>0.13353139262452277</v>
      </c>
      <c r="E803" s="1">
        <f t="shared" si="28"/>
        <v>2018</v>
      </c>
      <c r="H803" s="1">
        <v>1</v>
      </c>
      <c r="I803" s="1">
        <v>1</v>
      </c>
      <c r="K803" s="1">
        <v>1</v>
      </c>
      <c r="L803" s="1">
        <v>1</v>
      </c>
    </row>
    <row r="804" spans="1:12" x14ac:dyDescent="0.3">
      <c r="A804" s="15">
        <v>43402</v>
      </c>
      <c r="B804" s="1">
        <v>0.4</v>
      </c>
      <c r="C804" s="1">
        <v>0</v>
      </c>
      <c r="D804" s="57">
        <f t="shared" si="29"/>
        <v>0</v>
      </c>
      <c r="E804" s="1">
        <f t="shared" si="28"/>
        <v>2018</v>
      </c>
      <c r="H804" s="1">
        <v>1</v>
      </c>
      <c r="I804" s="1">
        <v>1</v>
      </c>
      <c r="K804" s="1">
        <v>1</v>
      </c>
      <c r="L804" s="1">
        <v>1</v>
      </c>
    </row>
    <row r="805" spans="1:12" x14ac:dyDescent="0.3">
      <c r="A805" s="15">
        <v>43399</v>
      </c>
      <c r="B805" s="1">
        <v>0.35</v>
      </c>
      <c r="C805" s="1">
        <v>0</v>
      </c>
      <c r="D805" s="57">
        <f t="shared" si="29"/>
        <v>-0.13353139262452274</v>
      </c>
      <c r="E805" s="1">
        <f t="shared" si="28"/>
        <v>2018</v>
      </c>
      <c r="H805" s="1">
        <v>1</v>
      </c>
      <c r="I805" s="1">
        <v>1</v>
      </c>
      <c r="K805" s="1">
        <v>1</v>
      </c>
      <c r="L805" s="1">
        <v>1</v>
      </c>
    </row>
    <row r="806" spans="1:12" x14ac:dyDescent="0.3">
      <c r="A806" s="15">
        <v>43398</v>
      </c>
      <c r="B806" s="1">
        <v>0.4</v>
      </c>
      <c r="C806" s="1">
        <v>0</v>
      </c>
      <c r="D806" s="57">
        <f t="shared" si="29"/>
        <v>0.13353139262452277</v>
      </c>
      <c r="E806" s="1">
        <f t="shared" si="28"/>
        <v>2018</v>
      </c>
      <c r="H806" s="1">
        <v>1</v>
      </c>
      <c r="I806" s="1">
        <v>1</v>
      </c>
      <c r="K806" s="1">
        <v>1</v>
      </c>
      <c r="L806" s="1">
        <v>1</v>
      </c>
    </row>
    <row r="807" spans="1:12" x14ac:dyDescent="0.3">
      <c r="A807" s="15">
        <v>43397</v>
      </c>
      <c r="B807" s="1">
        <v>0.4</v>
      </c>
      <c r="C807" s="1">
        <v>0</v>
      </c>
      <c r="D807" s="57">
        <f t="shared" si="29"/>
        <v>0</v>
      </c>
      <c r="E807" s="1">
        <f t="shared" si="28"/>
        <v>2018</v>
      </c>
      <c r="H807" s="1">
        <v>1</v>
      </c>
      <c r="I807" s="1">
        <v>1</v>
      </c>
      <c r="K807" s="1">
        <v>1</v>
      </c>
      <c r="L807" s="1">
        <v>1</v>
      </c>
    </row>
    <row r="808" spans="1:12" x14ac:dyDescent="0.3">
      <c r="A808" s="15">
        <v>43396</v>
      </c>
      <c r="B808" s="1">
        <v>0.45</v>
      </c>
      <c r="C808" s="1">
        <v>0</v>
      </c>
      <c r="D808" s="57">
        <f t="shared" si="29"/>
        <v>0.11778303565638346</v>
      </c>
      <c r="E808" s="1">
        <f t="shared" si="28"/>
        <v>2018</v>
      </c>
      <c r="H808" s="1">
        <v>1</v>
      </c>
      <c r="I808" s="1">
        <v>1</v>
      </c>
      <c r="K808" s="1">
        <v>1</v>
      </c>
      <c r="L808" s="1">
        <v>1</v>
      </c>
    </row>
    <row r="809" spans="1:12" x14ac:dyDescent="0.3">
      <c r="A809" s="15">
        <v>43395</v>
      </c>
      <c r="B809" s="1">
        <v>0.45</v>
      </c>
      <c r="C809" s="1">
        <v>0</v>
      </c>
      <c r="D809" s="57">
        <f t="shared" si="29"/>
        <v>0</v>
      </c>
      <c r="E809" s="1">
        <f t="shared" si="28"/>
        <v>2018</v>
      </c>
      <c r="H809" s="1">
        <v>1</v>
      </c>
      <c r="I809" s="1">
        <v>1</v>
      </c>
      <c r="K809" s="1">
        <v>1</v>
      </c>
      <c r="L809" s="1">
        <v>1</v>
      </c>
    </row>
    <row r="810" spans="1:12" x14ac:dyDescent="0.3">
      <c r="A810" s="15">
        <v>43392</v>
      </c>
      <c r="B810" s="1">
        <v>0.4</v>
      </c>
      <c r="C810" s="1">
        <v>0</v>
      </c>
      <c r="D810" s="57">
        <f t="shared" si="29"/>
        <v>-0.11778303565638339</v>
      </c>
      <c r="E810" s="1">
        <f t="shared" si="28"/>
        <v>2018</v>
      </c>
      <c r="H810" s="1">
        <v>1</v>
      </c>
      <c r="I810" s="1">
        <v>1</v>
      </c>
      <c r="K810" s="1">
        <v>1</v>
      </c>
      <c r="L810" s="1">
        <v>1</v>
      </c>
    </row>
    <row r="811" spans="1:12" x14ac:dyDescent="0.3">
      <c r="A811" s="15">
        <v>43391</v>
      </c>
      <c r="B811" s="1">
        <v>0.45</v>
      </c>
      <c r="C811" s="1">
        <v>0</v>
      </c>
      <c r="D811" s="57">
        <f t="shared" si="29"/>
        <v>0.11778303565638346</v>
      </c>
      <c r="E811" s="1">
        <f t="shared" si="28"/>
        <v>2018</v>
      </c>
      <c r="H811" s="1">
        <v>1</v>
      </c>
      <c r="I811" s="1">
        <v>1</v>
      </c>
      <c r="K811" s="1">
        <v>1</v>
      </c>
      <c r="L811" s="1">
        <v>1</v>
      </c>
    </row>
    <row r="812" spans="1:12" x14ac:dyDescent="0.3">
      <c r="A812" s="15">
        <v>43390</v>
      </c>
      <c r="B812" s="1">
        <v>0.45</v>
      </c>
      <c r="C812" s="1">
        <v>0</v>
      </c>
      <c r="D812" s="57">
        <f t="shared" si="29"/>
        <v>0</v>
      </c>
      <c r="E812" s="1">
        <f t="shared" si="28"/>
        <v>2018</v>
      </c>
      <c r="H812" s="1">
        <v>1</v>
      </c>
      <c r="I812" s="1">
        <v>1</v>
      </c>
      <c r="K812" s="1">
        <v>1</v>
      </c>
      <c r="L812" s="1">
        <v>1</v>
      </c>
    </row>
    <row r="813" spans="1:12" x14ac:dyDescent="0.3">
      <c r="A813" s="15">
        <v>43389</v>
      </c>
      <c r="B813" s="1">
        <v>0.5</v>
      </c>
      <c r="C813" s="1">
        <v>0</v>
      </c>
      <c r="D813" s="57">
        <f t="shared" si="29"/>
        <v>0.10536051565782635</v>
      </c>
      <c r="E813" s="1">
        <f t="shared" si="28"/>
        <v>2018</v>
      </c>
      <c r="H813" s="1">
        <v>1</v>
      </c>
      <c r="I813" s="1">
        <v>1</v>
      </c>
      <c r="K813" s="1">
        <v>1</v>
      </c>
      <c r="L813" s="1">
        <v>1</v>
      </c>
    </row>
    <row r="814" spans="1:12" x14ac:dyDescent="0.3">
      <c r="A814" s="15">
        <v>43388</v>
      </c>
      <c r="B814" s="1">
        <v>0.45</v>
      </c>
      <c r="C814" s="1">
        <v>0</v>
      </c>
      <c r="D814" s="57">
        <f t="shared" si="29"/>
        <v>-0.10536051565782628</v>
      </c>
      <c r="E814" s="1">
        <f t="shared" si="28"/>
        <v>2018</v>
      </c>
      <c r="H814" s="1">
        <v>1</v>
      </c>
      <c r="I814" s="1">
        <v>1</v>
      </c>
      <c r="K814" s="1">
        <v>1</v>
      </c>
      <c r="L814" s="1">
        <v>1</v>
      </c>
    </row>
    <row r="815" spans="1:12" x14ac:dyDescent="0.3">
      <c r="A815" s="15">
        <v>43385</v>
      </c>
      <c r="B815" s="1">
        <v>0.45</v>
      </c>
      <c r="C815" s="1">
        <v>0</v>
      </c>
      <c r="D815" s="57">
        <f t="shared" si="29"/>
        <v>0</v>
      </c>
      <c r="E815" s="1">
        <f t="shared" si="28"/>
        <v>2018</v>
      </c>
      <c r="H815" s="1">
        <v>1</v>
      </c>
      <c r="I815" s="1">
        <v>1</v>
      </c>
      <c r="K815" s="1">
        <v>1</v>
      </c>
      <c r="L815" s="1">
        <v>1</v>
      </c>
    </row>
    <row r="816" spans="1:12" x14ac:dyDescent="0.3">
      <c r="A816" s="15">
        <v>43384</v>
      </c>
      <c r="B816" s="1">
        <v>0.45</v>
      </c>
      <c r="C816" s="1">
        <v>0</v>
      </c>
      <c r="D816" s="57">
        <f t="shared" si="29"/>
        <v>0</v>
      </c>
      <c r="E816" s="1">
        <f t="shared" si="28"/>
        <v>2018</v>
      </c>
      <c r="H816" s="1">
        <v>1</v>
      </c>
      <c r="I816" s="1">
        <v>1</v>
      </c>
      <c r="K816" s="1">
        <v>1</v>
      </c>
      <c r="L816" s="1">
        <v>1</v>
      </c>
    </row>
    <row r="817" spans="1:12" x14ac:dyDescent="0.3">
      <c r="A817" s="15">
        <v>43383</v>
      </c>
      <c r="B817" s="1">
        <v>0.5</v>
      </c>
      <c r="C817" s="1">
        <v>0</v>
      </c>
      <c r="D817" s="57">
        <f t="shared" si="29"/>
        <v>0.10536051565782635</v>
      </c>
      <c r="E817" s="1">
        <f t="shared" si="28"/>
        <v>2018</v>
      </c>
      <c r="H817" s="1">
        <v>1</v>
      </c>
      <c r="I817" s="1">
        <v>1</v>
      </c>
      <c r="K817" s="1">
        <v>1</v>
      </c>
      <c r="L817" s="1">
        <v>1</v>
      </c>
    </row>
    <row r="818" spans="1:12" x14ac:dyDescent="0.3">
      <c r="A818" s="15">
        <v>43382</v>
      </c>
      <c r="B818" s="1">
        <v>0.45</v>
      </c>
      <c r="C818" s="1">
        <v>0</v>
      </c>
      <c r="D818" s="57">
        <f t="shared" si="29"/>
        <v>-0.10536051565782628</v>
      </c>
      <c r="E818" s="1">
        <f t="shared" si="28"/>
        <v>2018</v>
      </c>
      <c r="H818" s="1">
        <v>1</v>
      </c>
      <c r="I818" s="1">
        <v>1</v>
      </c>
      <c r="K818" s="1">
        <v>1</v>
      </c>
      <c r="L818" s="1">
        <v>1</v>
      </c>
    </row>
    <row r="819" spans="1:12" x14ac:dyDescent="0.3">
      <c r="A819" s="15">
        <v>43378</v>
      </c>
      <c r="B819" s="1">
        <v>0.5</v>
      </c>
      <c r="C819" s="1">
        <v>0</v>
      </c>
      <c r="D819" s="57">
        <f t="shared" si="29"/>
        <v>0.10536051565782635</v>
      </c>
      <c r="E819" s="1">
        <f t="shared" si="28"/>
        <v>2018</v>
      </c>
      <c r="H819" s="1">
        <v>1</v>
      </c>
      <c r="I819" s="1">
        <v>1</v>
      </c>
      <c r="K819" s="1">
        <v>1</v>
      </c>
      <c r="L819" s="1">
        <v>1</v>
      </c>
    </row>
    <row r="820" spans="1:12" x14ac:dyDescent="0.3">
      <c r="A820" s="15">
        <v>43377</v>
      </c>
      <c r="B820" s="1">
        <v>0.45</v>
      </c>
      <c r="C820" s="1">
        <v>0</v>
      </c>
      <c r="D820" s="57">
        <f t="shared" si="29"/>
        <v>-0.10536051565782628</v>
      </c>
      <c r="E820" s="1">
        <f t="shared" si="28"/>
        <v>2018</v>
      </c>
      <c r="H820" s="1">
        <v>1</v>
      </c>
      <c r="I820" s="1">
        <v>1</v>
      </c>
      <c r="K820" s="1">
        <v>1</v>
      </c>
      <c r="L820" s="1">
        <v>1</v>
      </c>
    </row>
    <row r="821" spans="1:12" x14ac:dyDescent="0.3">
      <c r="A821" s="15">
        <v>43376</v>
      </c>
      <c r="B821" s="1">
        <v>0.5</v>
      </c>
      <c r="C821" s="1">
        <v>0</v>
      </c>
      <c r="D821" s="57">
        <f t="shared" si="29"/>
        <v>0.10536051565782635</v>
      </c>
      <c r="E821" s="1">
        <f t="shared" si="28"/>
        <v>2018</v>
      </c>
      <c r="H821" s="1">
        <v>1</v>
      </c>
      <c r="I821" s="1">
        <v>1</v>
      </c>
      <c r="K821" s="1">
        <v>1</v>
      </c>
      <c r="L821" s="1">
        <v>1</v>
      </c>
    </row>
    <row r="822" spans="1:12" x14ac:dyDescent="0.3">
      <c r="A822" s="15">
        <v>43375</v>
      </c>
      <c r="B822" s="1">
        <v>0.5</v>
      </c>
      <c r="C822" s="1">
        <v>0</v>
      </c>
      <c r="D822" s="57">
        <f t="shared" si="29"/>
        <v>0</v>
      </c>
      <c r="E822" s="1">
        <f t="shared" si="28"/>
        <v>2018</v>
      </c>
      <c r="H822" s="1">
        <v>1</v>
      </c>
      <c r="I822" s="1">
        <v>1</v>
      </c>
      <c r="K822" s="1">
        <v>1</v>
      </c>
      <c r="L822" s="1">
        <v>1</v>
      </c>
    </row>
    <row r="823" spans="1:12" x14ac:dyDescent="0.3">
      <c r="A823" s="15">
        <v>43374</v>
      </c>
      <c r="B823" s="1">
        <v>0.5</v>
      </c>
      <c r="C823" s="1">
        <v>0</v>
      </c>
      <c r="D823" s="57">
        <f t="shared" si="29"/>
        <v>0</v>
      </c>
      <c r="E823" s="1">
        <f t="shared" si="28"/>
        <v>2018</v>
      </c>
      <c r="H823" s="1">
        <v>1</v>
      </c>
      <c r="I823" s="1">
        <v>1</v>
      </c>
      <c r="K823" s="1">
        <v>1</v>
      </c>
      <c r="L823" s="1">
        <v>1</v>
      </c>
    </row>
    <row r="824" spans="1:12" x14ac:dyDescent="0.3">
      <c r="A824" s="15">
        <v>43371</v>
      </c>
      <c r="B824" s="1">
        <v>0.5</v>
      </c>
      <c r="C824" s="1">
        <v>0</v>
      </c>
      <c r="D824" s="57">
        <f t="shared" si="29"/>
        <v>0</v>
      </c>
      <c r="E824" s="1">
        <f t="shared" si="28"/>
        <v>2018</v>
      </c>
      <c r="H824" s="1">
        <v>1</v>
      </c>
      <c r="I824" s="1">
        <v>1</v>
      </c>
      <c r="K824" s="1">
        <v>1</v>
      </c>
      <c r="L824" s="1">
        <v>1</v>
      </c>
    </row>
    <row r="825" spans="1:12" x14ac:dyDescent="0.3">
      <c r="A825" s="15">
        <v>43370</v>
      </c>
      <c r="B825" s="1">
        <v>0.5</v>
      </c>
      <c r="C825" s="1">
        <v>0</v>
      </c>
      <c r="D825" s="57">
        <f t="shared" si="29"/>
        <v>0</v>
      </c>
      <c r="E825" s="1">
        <f t="shared" si="28"/>
        <v>2018</v>
      </c>
      <c r="H825" s="1">
        <v>1</v>
      </c>
      <c r="I825" s="1">
        <v>1</v>
      </c>
      <c r="K825" s="1">
        <v>1</v>
      </c>
      <c r="L825" s="1">
        <v>1</v>
      </c>
    </row>
    <row r="826" spans="1:12" x14ac:dyDescent="0.3">
      <c r="A826" s="15">
        <v>43369</v>
      </c>
      <c r="B826" s="1">
        <v>0.45</v>
      </c>
      <c r="C826" s="1">
        <v>0</v>
      </c>
      <c r="D826" s="57">
        <f t="shared" si="29"/>
        <v>-0.10536051565782628</v>
      </c>
      <c r="E826" s="1">
        <f t="shared" si="28"/>
        <v>2018</v>
      </c>
      <c r="H826" s="1">
        <v>1</v>
      </c>
      <c r="I826" s="1">
        <v>1</v>
      </c>
      <c r="K826" s="1">
        <v>1</v>
      </c>
      <c r="L826" s="1">
        <v>1</v>
      </c>
    </row>
    <row r="827" spans="1:12" x14ac:dyDescent="0.3">
      <c r="A827" s="15">
        <v>43368</v>
      </c>
      <c r="B827" s="1">
        <v>0.45</v>
      </c>
      <c r="C827" s="1">
        <v>0</v>
      </c>
      <c r="D827" s="57">
        <f t="shared" si="29"/>
        <v>0</v>
      </c>
      <c r="E827" s="1">
        <f t="shared" si="28"/>
        <v>2018</v>
      </c>
      <c r="H827" s="1">
        <v>1</v>
      </c>
      <c r="I827" s="1">
        <v>1</v>
      </c>
      <c r="K827" s="1">
        <v>1</v>
      </c>
      <c r="L827" s="1">
        <v>1</v>
      </c>
    </row>
    <row r="828" spans="1:12" x14ac:dyDescent="0.3">
      <c r="A828" s="15">
        <v>43367</v>
      </c>
      <c r="B828" s="1">
        <v>0.5</v>
      </c>
      <c r="C828" s="1">
        <v>0</v>
      </c>
      <c r="D828" s="57">
        <f t="shared" si="29"/>
        <v>0.10536051565782635</v>
      </c>
      <c r="E828" s="1">
        <f t="shared" si="28"/>
        <v>2018</v>
      </c>
      <c r="H828" s="1">
        <v>1</v>
      </c>
      <c r="I828" s="1">
        <v>1</v>
      </c>
      <c r="K828" s="1">
        <v>1</v>
      </c>
      <c r="L828" s="1">
        <v>1</v>
      </c>
    </row>
    <row r="829" spans="1:12" x14ac:dyDescent="0.3">
      <c r="A829" s="15">
        <v>43364</v>
      </c>
      <c r="B829" s="1">
        <v>0.5</v>
      </c>
      <c r="C829" s="1">
        <v>0</v>
      </c>
      <c r="D829" s="57">
        <f t="shared" si="29"/>
        <v>0</v>
      </c>
      <c r="E829" s="1">
        <f t="shared" si="28"/>
        <v>2018</v>
      </c>
      <c r="H829" s="1">
        <v>1</v>
      </c>
      <c r="I829" s="1">
        <v>1</v>
      </c>
      <c r="K829" s="1">
        <v>1</v>
      </c>
      <c r="L829" s="1">
        <v>1</v>
      </c>
    </row>
    <row r="830" spans="1:12" x14ac:dyDescent="0.3">
      <c r="A830" s="15">
        <v>43363</v>
      </c>
      <c r="B830" s="1">
        <v>0.45</v>
      </c>
      <c r="C830" s="1">
        <v>0</v>
      </c>
      <c r="D830" s="57">
        <f t="shared" si="29"/>
        <v>-0.10536051565782628</v>
      </c>
      <c r="E830" s="1">
        <f t="shared" si="28"/>
        <v>2018</v>
      </c>
      <c r="H830" s="1">
        <v>1</v>
      </c>
      <c r="I830" s="1">
        <v>1</v>
      </c>
      <c r="K830" s="1">
        <v>1</v>
      </c>
      <c r="L830" s="1">
        <v>1</v>
      </c>
    </row>
    <row r="831" spans="1:12" x14ac:dyDescent="0.3">
      <c r="A831" s="15">
        <v>43362</v>
      </c>
      <c r="B831" s="1">
        <v>0.55000000000000004</v>
      </c>
      <c r="C831" s="1">
        <v>0</v>
      </c>
      <c r="D831" s="57">
        <f t="shared" si="29"/>
        <v>0.20067069546215124</v>
      </c>
      <c r="E831" s="1">
        <f t="shared" si="28"/>
        <v>2018</v>
      </c>
      <c r="H831" s="1">
        <v>1</v>
      </c>
      <c r="I831" s="1">
        <v>1</v>
      </c>
      <c r="K831" s="1">
        <v>1</v>
      </c>
      <c r="L831" s="1">
        <v>1</v>
      </c>
    </row>
    <row r="832" spans="1:12" x14ac:dyDescent="0.3">
      <c r="A832" s="15">
        <v>43361</v>
      </c>
      <c r="B832" s="1">
        <v>0.5</v>
      </c>
      <c r="C832" s="1">
        <v>0</v>
      </c>
      <c r="D832" s="57">
        <f t="shared" si="29"/>
        <v>-9.5310179804324893E-2</v>
      </c>
      <c r="E832" s="1">
        <f t="shared" si="28"/>
        <v>2018</v>
      </c>
      <c r="H832" s="1">
        <v>1</v>
      </c>
      <c r="I832" s="1">
        <v>1</v>
      </c>
      <c r="K832" s="1">
        <v>1</v>
      </c>
      <c r="L832" s="1">
        <v>1</v>
      </c>
    </row>
    <row r="833" spans="1:12" x14ac:dyDescent="0.3">
      <c r="A833" s="15">
        <v>43360</v>
      </c>
      <c r="B833" s="1">
        <v>0.5</v>
      </c>
      <c r="C833" s="1">
        <v>0</v>
      </c>
      <c r="D833" s="57">
        <f t="shared" si="29"/>
        <v>0</v>
      </c>
      <c r="E833" s="1">
        <f t="shared" si="28"/>
        <v>2018</v>
      </c>
      <c r="H833" s="1">
        <v>1</v>
      </c>
      <c r="I833" s="1">
        <v>1</v>
      </c>
      <c r="K833" s="1">
        <v>1</v>
      </c>
      <c r="L833" s="1">
        <v>1</v>
      </c>
    </row>
    <row r="834" spans="1:12" x14ac:dyDescent="0.3">
      <c r="A834" s="15">
        <v>43357</v>
      </c>
      <c r="B834" s="1">
        <v>0.5</v>
      </c>
      <c r="C834" s="1">
        <v>0</v>
      </c>
      <c r="D834" s="57">
        <f t="shared" si="29"/>
        <v>0</v>
      </c>
      <c r="E834" s="1">
        <f t="shared" si="28"/>
        <v>2018</v>
      </c>
      <c r="H834" s="1">
        <v>1</v>
      </c>
      <c r="I834" s="1">
        <v>1</v>
      </c>
      <c r="K834" s="1">
        <v>1</v>
      </c>
      <c r="L834" s="1">
        <v>1</v>
      </c>
    </row>
    <row r="835" spans="1:12" x14ac:dyDescent="0.3">
      <c r="A835" s="15">
        <v>43356</v>
      </c>
      <c r="B835" s="1">
        <v>0.5</v>
      </c>
      <c r="C835" s="1">
        <v>0</v>
      </c>
      <c r="D835" s="57">
        <f t="shared" si="29"/>
        <v>0</v>
      </c>
      <c r="E835" s="1">
        <f t="shared" si="28"/>
        <v>2018</v>
      </c>
      <c r="H835" s="1">
        <v>1</v>
      </c>
      <c r="I835" s="1">
        <v>1</v>
      </c>
      <c r="K835" s="1">
        <v>1</v>
      </c>
      <c r="L835" s="1">
        <v>1</v>
      </c>
    </row>
    <row r="836" spans="1:12" x14ac:dyDescent="0.3">
      <c r="A836" s="15">
        <v>43355</v>
      </c>
      <c r="B836" s="1">
        <v>0.45</v>
      </c>
      <c r="C836" s="1">
        <v>0</v>
      </c>
      <c r="D836" s="57">
        <f t="shared" si="29"/>
        <v>-0.10536051565782628</v>
      </c>
      <c r="E836" s="1">
        <f t="shared" si="28"/>
        <v>2018</v>
      </c>
      <c r="H836" s="1">
        <v>1</v>
      </c>
      <c r="I836" s="1">
        <v>1</v>
      </c>
      <c r="K836" s="1">
        <v>1</v>
      </c>
      <c r="L836" s="1">
        <v>1</v>
      </c>
    </row>
    <row r="837" spans="1:12" x14ac:dyDescent="0.3">
      <c r="A837" s="15">
        <v>43354</v>
      </c>
      <c r="B837" s="1">
        <v>0.45</v>
      </c>
      <c r="C837" s="1">
        <v>0</v>
      </c>
      <c r="D837" s="57">
        <f t="shared" si="29"/>
        <v>0</v>
      </c>
      <c r="E837" s="1">
        <f t="shared" si="28"/>
        <v>2018</v>
      </c>
      <c r="H837" s="1">
        <v>1</v>
      </c>
      <c r="I837" s="1">
        <v>1</v>
      </c>
      <c r="K837" s="1">
        <v>1</v>
      </c>
      <c r="L837" s="1">
        <v>1</v>
      </c>
    </row>
    <row r="838" spans="1:12" x14ac:dyDescent="0.3">
      <c r="A838" s="15">
        <v>43353</v>
      </c>
      <c r="B838" s="1">
        <v>0.5</v>
      </c>
      <c r="C838" s="1">
        <v>0</v>
      </c>
      <c r="D838" s="57">
        <f t="shared" si="29"/>
        <v>0.10536051565782635</v>
      </c>
      <c r="E838" s="1">
        <f t="shared" si="28"/>
        <v>2018</v>
      </c>
      <c r="H838" s="1">
        <v>1</v>
      </c>
      <c r="I838" s="1">
        <v>1</v>
      </c>
      <c r="K838" s="1">
        <v>1</v>
      </c>
      <c r="L838" s="1">
        <v>1</v>
      </c>
    </row>
    <row r="839" spans="1:12" x14ac:dyDescent="0.3">
      <c r="A839" s="15">
        <v>43350</v>
      </c>
      <c r="B839" s="1">
        <v>0.5</v>
      </c>
      <c r="C839" s="1">
        <v>0</v>
      </c>
      <c r="D839" s="57">
        <f t="shared" si="29"/>
        <v>0</v>
      </c>
      <c r="E839" s="1">
        <f t="shared" si="28"/>
        <v>2018</v>
      </c>
      <c r="H839" s="1">
        <v>1</v>
      </c>
      <c r="I839" s="1">
        <v>1</v>
      </c>
      <c r="K839" s="1">
        <v>1</v>
      </c>
      <c r="L839" s="1">
        <v>1</v>
      </c>
    </row>
    <row r="840" spans="1:12" x14ac:dyDescent="0.3">
      <c r="A840" s="15">
        <v>43349</v>
      </c>
      <c r="B840" s="1">
        <v>0.55000000000000004</v>
      </c>
      <c r="C840" s="1">
        <v>0</v>
      </c>
      <c r="D840" s="57">
        <f t="shared" si="29"/>
        <v>9.5310179804324935E-2</v>
      </c>
      <c r="E840" s="1">
        <f t="shared" si="28"/>
        <v>2018</v>
      </c>
      <c r="H840" s="1">
        <v>1</v>
      </c>
      <c r="I840" s="1">
        <v>1</v>
      </c>
      <c r="K840" s="1">
        <v>1</v>
      </c>
      <c r="L840" s="1">
        <v>1</v>
      </c>
    </row>
    <row r="841" spans="1:12" x14ac:dyDescent="0.3">
      <c r="A841" s="15">
        <v>43348</v>
      </c>
      <c r="B841" s="1">
        <v>0.55000000000000004</v>
      </c>
      <c r="C841" s="1">
        <v>0</v>
      </c>
      <c r="D841" s="57">
        <f t="shared" si="29"/>
        <v>0</v>
      </c>
      <c r="E841" s="1">
        <f t="shared" ref="E841:E904" si="30">YEAR(A841)</f>
        <v>2018</v>
      </c>
      <c r="H841" s="1">
        <v>1</v>
      </c>
      <c r="I841" s="1">
        <v>1</v>
      </c>
      <c r="K841" s="1">
        <v>1</v>
      </c>
      <c r="L841" s="1">
        <v>1</v>
      </c>
    </row>
    <row r="842" spans="1:12" x14ac:dyDescent="0.3">
      <c r="A842" s="15">
        <v>43347</v>
      </c>
      <c r="B842" s="1">
        <v>0.6</v>
      </c>
      <c r="C842" s="1">
        <v>0</v>
      </c>
      <c r="D842" s="57">
        <f t="shared" si="29"/>
        <v>8.7011376989629699E-2</v>
      </c>
      <c r="E842" s="1">
        <f t="shared" si="30"/>
        <v>2018</v>
      </c>
      <c r="H842" s="1">
        <v>1</v>
      </c>
      <c r="I842" s="1">
        <v>1</v>
      </c>
      <c r="K842" s="1">
        <v>1</v>
      </c>
      <c r="L842" s="1">
        <v>1</v>
      </c>
    </row>
    <row r="843" spans="1:12" x14ac:dyDescent="0.3">
      <c r="A843" s="15">
        <v>43343</v>
      </c>
      <c r="B843" s="1">
        <v>0.6</v>
      </c>
      <c r="C843" s="1">
        <v>0</v>
      </c>
      <c r="D843" s="57">
        <f t="shared" ref="D843:D906" si="31">LN((C843+B843)/(B842))</f>
        <v>0</v>
      </c>
      <c r="E843" s="1">
        <f t="shared" si="30"/>
        <v>2018</v>
      </c>
      <c r="H843" s="1">
        <v>1</v>
      </c>
      <c r="I843" s="1">
        <v>1</v>
      </c>
      <c r="K843" s="1">
        <v>1</v>
      </c>
      <c r="L843" s="1">
        <v>1</v>
      </c>
    </row>
    <row r="844" spans="1:12" x14ac:dyDescent="0.3">
      <c r="A844" s="15">
        <v>43342</v>
      </c>
      <c r="B844" s="1">
        <v>0.55000000000000004</v>
      </c>
      <c r="C844" s="1">
        <v>0</v>
      </c>
      <c r="D844" s="57">
        <f t="shared" si="31"/>
        <v>-8.7011376989629685E-2</v>
      </c>
      <c r="E844" s="1">
        <f t="shared" si="30"/>
        <v>2018</v>
      </c>
      <c r="H844" s="1">
        <v>1</v>
      </c>
      <c r="I844" s="1">
        <v>1</v>
      </c>
      <c r="K844" s="1">
        <v>1</v>
      </c>
      <c r="L844" s="1">
        <v>1</v>
      </c>
    </row>
    <row r="845" spans="1:12" x14ac:dyDescent="0.3">
      <c r="A845" s="15">
        <v>43341</v>
      </c>
      <c r="B845" s="1">
        <v>0.55000000000000004</v>
      </c>
      <c r="C845" s="1">
        <v>0</v>
      </c>
      <c r="D845" s="57">
        <f t="shared" si="31"/>
        <v>0</v>
      </c>
      <c r="E845" s="1">
        <f t="shared" si="30"/>
        <v>2018</v>
      </c>
      <c r="H845" s="1">
        <v>1</v>
      </c>
      <c r="I845" s="1">
        <v>1</v>
      </c>
      <c r="K845" s="1">
        <v>1</v>
      </c>
      <c r="L845" s="1">
        <v>1</v>
      </c>
    </row>
    <row r="846" spans="1:12" x14ac:dyDescent="0.3">
      <c r="A846" s="15">
        <v>43340</v>
      </c>
      <c r="B846" s="1">
        <v>0.55000000000000004</v>
      </c>
      <c r="C846" s="1">
        <v>0</v>
      </c>
      <c r="D846" s="57">
        <f t="shared" si="31"/>
        <v>0</v>
      </c>
      <c r="E846" s="1">
        <f t="shared" si="30"/>
        <v>2018</v>
      </c>
      <c r="H846" s="1">
        <v>1</v>
      </c>
      <c r="I846" s="1">
        <v>1</v>
      </c>
      <c r="K846" s="1">
        <v>1</v>
      </c>
      <c r="L846" s="1">
        <v>1</v>
      </c>
    </row>
    <row r="847" spans="1:12" x14ac:dyDescent="0.3">
      <c r="A847" s="15">
        <v>43339</v>
      </c>
      <c r="B847" s="1">
        <v>0.6</v>
      </c>
      <c r="C847" s="1">
        <v>0</v>
      </c>
      <c r="D847" s="57">
        <f t="shared" si="31"/>
        <v>8.7011376989629699E-2</v>
      </c>
      <c r="E847" s="1">
        <f t="shared" si="30"/>
        <v>2018</v>
      </c>
      <c r="H847" s="1">
        <v>1</v>
      </c>
      <c r="I847" s="1">
        <v>1</v>
      </c>
      <c r="K847" s="1">
        <v>1</v>
      </c>
      <c r="L847" s="1">
        <v>1</v>
      </c>
    </row>
    <row r="848" spans="1:12" x14ac:dyDescent="0.3">
      <c r="A848" s="15">
        <v>43336</v>
      </c>
      <c r="B848" s="1">
        <v>0.6</v>
      </c>
      <c r="C848" s="1">
        <v>0</v>
      </c>
      <c r="D848" s="57">
        <f t="shared" si="31"/>
        <v>0</v>
      </c>
      <c r="E848" s="1">
        <f t="shared" si="30"/>
        <v>2018</v>
      </c>
      <c r="H848" s="1">
        <v>1</v>
      </c>
      <c r="I848" s="1">
        <v>1</v>
      </c>
      <c r="K848" s="1">
        <v>1</v>
      </c>
      <c r="L848" s="1">
        <v>1</v>
      </c>
    </row>
    <row r="849" spans="1:12" x14ac:dyDescent="0.3">
      <c r="A849" s="15">
        <v>43335</v>
      </c>
      <c r="B849" s="1">
        <v>0.55000000000000004</v>
      </c>
      <c r="C849" s="1">
        <v>0</v>
      </c>
      <c r="D849" s="57">
        <f t="shared" si="31"/>
        <v>-8.7011376989629685E-2</v>
      </c>
      <c r="E849" s="1">
        <f t="shared" si="30"/>
        <v>2018</v>
      </c>
      <c r="H849" s="1">
        <v>1</v>
      </c>
      <c r="I849" s="1">
        <v>1</v>
      </c>
      <c r="K849" s="1">
        <v>1</v>
      </c>
      <c r="L849" s="1">
        <v>1</v>
      </c>
    </row>
    <row r="850" spans="1:12" x14ac:dyDescent="0.3">
      <c r="A850" s="15">
        <v>43334</v>
      </c>
      <c r="B850" s="1">
        <v>0.55000000000000004</v>
      </c>
      <c r="C850" s="1">
        <v>0</v>
      </c>
      <c r="D850" s="57">
        <f t="shared" si="31"/>
        <v>0</v>
      </c>
      <c r="E850" s="1">
        <f t="shared" si="30"/>
        <v>2018</v>
      </c>
      <c r="H850" s="1">
        <v>1</v>
      </c>
      <c r="I850" s="1">
        <v>1</v>
      </c>
      <c r="K850" s="1">
        <v>1</v>
      </c>
      <c r="L850" s="1">
        <v>1</v>
      </c>
    </row>
    <row r="851" spans="1:12" x14ac:dyDescent="0.3">
      <c r="A851" s="15">
        <v>43333</v>
      </c>
      <c r="B851" s="1">
        <v>0.55000000000000004</v>
      </c>
      <c r="C851" s="1">
        <v>0</v>
      </c>
      <c r="D851" s="57">
        <f t="shared" si="31"/>
        <v>0</v>
      </c>
      <c r="E851" s="1">
        <f t="shared" si="30"/>
        <v>2018</v>
      </c>
      <c r="H851" s="1">
        <v>1</v>
      </c>
      <c r="I851" s="1">
        <v>1</v>
      </c>
      <c r="K851" s="1">
        <v>1</v>
      </c>
      <c r="L851" s="1">
        <v>1</v>
      </c>
    </row>
    <row r="852" spans="1:12" x14ac:dyDescent="0.3">
      <c r="A852" s="15">
        <v>43332</v>
      </c>
      <c r="B852" s="1">
        <v>0.6</v>
      </c>
      <c r="C852" s="1">
        <v>0</v>
      </c>
      <c r="D852" s="57">
        <f t="shared" si="31"/>
        <v>8.7011376989629699E-2</v>
      </c>
      <c r="E852" s="1">
        <f t="shared" si="30"/>
        <v>2018</v>
      </c>
      <c r="H852" s="1">
        <v>1</v>
      </c>
      <c r="I852" s="1">
        <v>1</v>
      </c>
      <c r="K852" s="1">
        <v>1</v>
      </c>
      <c r="L852" s="1">
        <v>1</v>
      </c>
    </row>
    <row r="853" spans="1:12" x14ac:dyDescent="0.3">
      <c r="A853" s="15">
        <v>43329</v>
      </c>
      <c r="B853" s="1">
        <v>0.6</v>
      </c>
      <c r="C853" s="1">
        <v>0</v>
      </c>
      <c r="D853" s="57">
        <f t="shared" si="31"/>
        <v>0</v>
      </c>
      <c r="E853" s="1">
        <f t="shared" si="30"/>
        <v>2018</v>
      </c>
      <c r="H853" s="1">
        <v>1</v>
      </c>
      <c r="I853" s="1">
        <v>1</v>
      </c>
      <c r="K853" s="1">
        <v>1</v>
      </c>
      <c r="L853" s="1">
        <v>1</v>
      </c>
    </row>
    <row r="854" spans="1:12" x14ac:dyDescent="0.3">
      <c r="A854" s="15">
        <v>43328</v>
      </c>
      <c r="B854" s="1">
        <v>0.55000000000000004</v>
      </c>
      <c r="C854" s="1">
        <v>0</v>
      </c>
      <c r="D854" s="57">
        <f t="shared" si="31"/>
        <v>-8.7011376989629685E-2</v>
      </c>
      <c r="E854" s="1">
        <f t="shared" si="30"/>
        <v>2018</v>
      </c>
      <c r="H854" s="1">
        <v>1</v>
      </c>
      <c r="I854" s="1">
        <v>1</v>
      </c>
      <c r="K854" s="1">
        <v>1</v>
      </c>
      <c r="L854" s="1">
        <v>1</v>
      </c>
    </row>
    <row r="855" spans="1:12" x14ac:dyDescent="0.3">
      <c r="A855" s="15">
        <v>43327</v>
      </c>
      <c r="B855" s="1">
        <v>0.6</v>
      </c>
      <c r="C855" s="1">
        <v>0</v>
      </c>
      <c r="D855" s="57">
        <f t="shared" si="31"/>
        <v>8.7011376989629699E-2</v>
      </c>
      <c r="E855" s="1">
        <f t="shared" si="30"/>
        <v>2018</v>
      </c>
      <c r="H855" s="1">
        <v>1</v>
      </c>
      <c r="I855" s="1">
        <v>1</v>
      </c>
      <c r="K855" s="1">
        <v>1</v>
      </c>
      <c r="L855" s="1">
        <v>1</v>
      </c>
    </row>
    <row r="856" spans="1:12" x14ac:dyDescent="0.3">
      <c r="A856" s="15">
        <v>43326</v>
      </c>
      <c r="B856" s="1">
        <v>0.65</v>
      </c>
      <c r="C856" s="1">
        <v>0</v>
      </c>
      <c r="D856" s="57">
        <f t="shared" si="31"/>
        <v>8.0042707673536564E-2</v>
      </c>
      <c r="E856" s="1">
        <f t="shared" si="30"/>
        <v>2018</v>
      </c>
      <c r="H856" s="1">
        <v>1</v>
      </c>
      <c r="I856" s="1">
        <v>1</v>
      </c>
      <c r="K856" s="1">
        <v>1</v>
      </c>
      <c r="L856" s="1">
        <v>1</v>
      </c>
    </row>
    <row r="857" spans="1:12" x14ac:dyDescent="0.3">
      <c r="A857" s="15">
        <v>43325</v>
      </c>
      <c r="B857" s="1">
        <v>0.6</v>
      </c>
      <c r="C857" s="1">
        <v>0</v>
      </c>
      <c r="D857" s="57">
        <f t="shared" si="31"/>
        <v>-8.0042707673536495E-2</v>
      </c>
      <c r="E857" s="1">
        <f t="shared" si="30"/>
        <v>2018</v>
      </c>
      <c r="H857" s="1">
        <v>1</v>
      </c>
      <c r="I857" s="1">
        <v>1</v>
      </c>
      <c r="K857" s="1">
        <v>1</v>
      </c>
      <c r="L857" s="1">
        <v>1</v>
      </c>
    </row>
    <row r="858" spans="1:12" x14ac:dyDescent="0.3">
      <c r="A858" s="15">
        <v>43322</v>
      </c>
      <c r="B858" s="1">
        <v>0.6</v>
      </c>
      <c r="C858" s="1">
        <v>0</v>
      </c>
      <c r="D858" s="57">
        <f t="shared" si="31"/>
        <v>0</v>
      </c>
      <c r="E858" s="1">
        <f t="shared" si="30"/>
        <v>2018</v>
      </c>
      <c r="H858" s="1">
        <v>1</v>
      </c>
      <c r="I858" s="1">
        <v>1</v>
      </c>
      <c r="K858" s="1">
        <v>1</v>
      </c>
      <c r="L858" s="1">
        <v>1</v>
      </c>
    </row>
    <row r="859" spans="1:12" x14ac:dyDescent="0.3">
      <c r="A859" s="15">
        <v>43321</v>
      </c>
      <c r="B859" s="1">
        <v>0.6</v>
      </c>
      <c r="C859" s="1">
        <v>0</v>
      </c>
      <c r="D859" s="57">
        <f t="shared" si="31"/>
        <v>0</v>
      </c>
      <c r="E859" s="1">
        <f t="shared" si="30"/>
        <v>2018</v>
      </c>
      <c r="H859" s="1">
        <v>1</v>
      </c>
      <c r="I859" s="1">
        <v>1</v>
      </c>
      <c r="K859" s="1">
        <v>1</v>
      </c>
      <c r="L859" s="1">
        <v>1</v>
      </c>
    </row>
    <row r="860" spans="1:12" x14ac:dyDescent="0.3">
      <c r="A860" s="15">
        <v>43320</v>
      </c>
      <c r="B860" s="1">
        <v>0.65</v>
      </c>
      <c r="C860" s="1">
        <v>0</v>
      </c>
      <c r="D860" s="57">
        <f t="shared" si="31"/>
        <v>8.0042707673536564E-2</v>
      </c>
      <c r="E860" s="1">
        <f t="shared" si="30"/>
        <v>2018</v>
      </c>
      <c r="H860" s="1">
        <v>1</v>
      </c>
      <c r="I860" s="1">
        <v>1</v>
      </c>
      <c r="K860" s="1">
        <v>1</v>
      </c>
      <c r="L860" s="1">
        <v>1</v>
      </c>
    </row>
    <row r="861" spans="1:12" x14ac:dyDescent="0.3">
      <c r="A861" s="15">
        <v>43319</v>
      </c>
      <c r="B861" s="1">
        <v>0.7</v>
      </c>
      <c r="C861" s="1">
        <v>0</v>
      </c>
      <c r="D861" s="57">
        <f t="shared" si="31"/>
        <v>7.4107972153721835E-2</v>
      </c>
      <c r="E861" s="1">
        <f t="shared" si="30"/>
        <v>2018</v>
      </c>
      <c r="H861" s="1">
        <v>1</v>
      </c>
      <c r="I861" s="1">
        <v>1</v>
      </c>
      <c r="K861" s="1">
        <v>1</v>
      </c>
      <c r="L861" s="1">
        <v>1</v>
      </c>
    </row>
    <row r="862" spans="1:12" x14ac:dyDescent="0.3">
      <c r="A862" s="15">
        <v>43315</v>
      </c>
      <c r="B862" s="1">
        <v>0.7</v>
      </c>
      <c r="C862" s="1">
        <v>0</v>
      </c>
      <c r="D862" s="57">
        <f t="shared" si="31"/>
        <v>0</v>
      </c>
      <c r="E862" s="1">
        <f t="shared" si="30"/>
        <v>2018</v>
      </c>
      <c r="H862" s="1">
        <v>1</v>
      </c>
      <c r="I862" s="1">
        <v>1</v>
      </c>
      <c r="K862" s="1">
        <v>1</v>
      </c>
      <c r="L862" s="1">
        <v>1</v>
      </c>
    </row>
    <row r="863" spans="1:12" x14ac:dyDescent="0.3">
      <c r="A863" s="15">
        <v>43314</v>
      </c>
      <c r="B863" s="1">
        <v>0.7</v>
      </c>
      <c r="C863" s="1">
        <v>0</v>
      </c>
      <c r="D863" s="57">
        <f t="shared" si="31"/>
        <v>0</v>
      </c>
      <c r="E863" s="1">
        <f t="shared" si="30"/>
        <v>2018</v>
      </c>
      <c r="H863" s="1">
        <v>1</v>
      </c>
      <c r="I863" s="1">
        <v>1</v>
      </c>
      <c r="K863" s="1">
        <v>1</v>
      </c>
      <c r="L863" s="1">
        <v>1</v>
      </c>
    </row>
    <row r="864" spans="1:12" x14ac:dyDescent="0.3">
      <c r="A864" s="15">
        <v>43313</v>
      </c>
      <c r="B864" s="1">
        <v>0.7</v>
      </c>
      <c r="C864" s="1">
        <v>0</v>
      </c>
      <c r="D864" s="57">
        <f t="shared" si="31"/>
        <v>0</v>
      </c>
      <c r="E864" s="1">
        <f t="shared" si="30"/>
        <v>2018</v>
      </c>
      <c r="H864" s="1">
        <v>1</v>
      </c>
      <c r="I864" s="1">
        <v>1</v>
      </c>
      <c r="K864" s="1">
        <v>1</v>
      </c>
      <c r="L864" s="1">
        <v>1</v>
      </c>
    </row>
    <row r="865" spans="1:12" x14ac:dyDescent="0.3">
      <c r="A865" s="15">
        <v>43312</v>
      </c>
      <c r="B865" s="1">
        <v>0.7</v>
      </c>
      <c r="C865" s="1">
        <v>0</v>
      </c>
      <c r="D865" s="57">
        <f t="shared" si="31"/>
        <v>0</v>
      </c>
      <c r="E865" s="1">
        <f t="shared" si="30"/>
        <v>2018</v>
      </c>
      <c r="H865" s="1">
        <v>1</v>
      </c>
      <c r="I865" s="1">
        <v>1</v>
      </c>
      <c r="K865" s="1">
        <v>1</v>
      </c>
      <c r="L865" s="1">
        <v>1</v>
      </c>
    </row>
    <row r="866" spans="1:12" x14ac:dyDescent="0.3">
      <c r="A866" s="15">
        <v>43311</v>
      </c>
      <c r="B866" s="1">
        <v>0.65</v>
      </c>
      <c r="C866" s="1">
        <v>0</v>
      </c>
      <c r="D866" s="57">
        <f t="shared" si="31"/>
        <v>-7.4107972153721724E-2</v>
      </c>
      <c r="E866" s="1">
        <f t="shared" si="30"/>
        <v>2018</v>
      </c>
      <c r="H866" s="1">
        <v>1</v>
      </c>
      <c r="I866" s="1">
        <v>1</v>
      </c>
      <c r="K866" s="1">
        <v>1</v>
      </c>
      <c r="L866" s="1">
        <v>1</v>
      </c>
    </row>
    <row r="867" spans="1:12" x14ac:dyDescent="0.3">
      <c r="A867" s="15">
        <v>43308</v>
      </c>
      <c r="B867" s="1">
        <v>0.7</v>
      </c>
      <c r="C867" s="1">
        <v>0</v>
      </c>
      <c r="D867" s="57">
        <f t="shared" si="31"/>
        <v>7.4107972153721835E-2</v>
      </c>
      <c r="E867" s="1">
        <f t="shared" si="30"/>
        <v>2018</v>
      </c>
      <c r="H867" s="1">
        <v>1</v>
      </c>
      <c r="I867" s="1">
        <v>1</v>
      </c>
      <c r="K867" s="1">
        <v>1</v>
      </c>
      <c r="L867" s="1">
        <v>1</v>
      </c>
    </row>
    <row r="868" spans="1:12" x14ac:dyDescent="0.3">
      <c r="A868" s="15">
        <v>43307</v>
      </c>
      <c r="B868" s="1">
        <v>0.7</v>
      </c>
      <c r="C868" s="1">
        <v>0</v>
      </c>
      <c r="D868" s="57">
        <f t="shared" si="31"/>
        <v>0</v>
      </c>
      <c r="E868" s="1">
        <f t="shared" si="30"/>
        <v>2018</v>
      </c>
      <c r="H868" s="1">
        <v>1</v>
      </c>
      <c r="I868" s="1">
        <v>1</v>
      </c>
      <c r="K868" s="1">
        <v>1</v>
      </c>
      <c r="L868" s="1">
        <v>1</v>
      </c>
    </row>
    <row r="869" spans="1:12" x14ac:dyDescent="0.3">
      <c r="A869" s="15">
        <v>43306</v>
      </c>
      <c r="B869" s="1">
        <v>0.65</v>
      </c>
      <c r="C869" s="1">
        <v>0</v>
      </c>
      <c r="D869" s="57">
        <f t="shared" si="31"/>
        <v>-7.4107972153721724E-2</v>
      </c>
      <c r="E869" s="1">
        <f t="shared" si="30"/>
        <v>2018</v>
      </c>
      <c r="H869" s="1">
        <v>1</v>
      </c>
      <c r="I869" s="1">
        <v>1</v>
      </c>
      <c r="K869" s="1">
        <v>1</v>
      </c>
      <c r="L869" s="1">
        <v>1</v>
      </c>
    </row>
    <row r="870" spans="1:12" x14ac:dyDescent="0.3">
      <c r="A870" s="15">
        <v>43305</v>
      </c>
      <c r="B870" s="1">
        <v>0.7</v>
      </c>
      <c r="C870" s="1">
        <v>0</v>
      </c>
      <c r="D870" s="57">
        <f t="shared" si="31"/>
        <v>7.4107972153721835E-2</v>
      </c>
      <c r="E870" s="1">
        <f t="shared" si="30"/>
        <v>2018</v>
      </c>
      <c r="H870" s="1">
        <v>1</v>
      </c>
      <c r="I870" s="1">
        <v>1</v>
      </c>
      <c r="K870" s="1">
        <v>1</v>
      </c>
      <c r="L870" s="1">
        <v>1</v>
      </c>
    </row>
    <row r="871" spans="1:12" x14ac:dyDescent="0.3">
      <c r="A871" s="15">
        <v>43304</v>
      </c>
      <c r="B871" s="1">
        <v>0.65</v>
      </c>
      <c r="C871" s="1">
        <v>0</v>
      </c>
      <c r="D871" s="57">
        <f t="shared" si="31"/>
        <v>-7.4107972153721724E-2</v>
      </c>
      <c r="E871" s="1">
        <f t="shared" si="30"/>
        <v>2018</v>
      </c>
      <c r="H871" s="1">
        <v>1</v>
      </c>
      <c r="I871" s="1">
        <v>1</v>
      </c>
      <c r="K871" s="1">
        <v>1</v>
      </c>
      <c r="L871" s="1">
        <v>1</v>
      </c>
    </row>
    <row r="872" spans="1:12" x14ac:dyDescent="0.3">
      <c r="A872" s="15">
        <v>43301</v>
      </c>
      <c r="B872" s="1">
        <v>0.65</v>
      </c>
      <c r="C872" s="1">
        <v>0</v>
      </c>
      <c r="D872" s="57">
        <f t="shared" si="31"/>
        <v>0</v>
      </c>
      <c r="E872" s="1">
        <f t="shared" si="30"/>
        <v>2018</v>
      </c>
      <c r="H872" s="1">
        <v>1</v>
      </c>
      <c r="I872" s="1">
        <v>1</v>
      </c>
      <c r="K872" s="1">
        <v>1</v>
      </c>
      <c r="L872" s="1">
        <v>1</v>
      </c>
    </row>
    <row r="873" spans="1:12" x14ac:dyDescent="0.3">
      <c r="A873" s="15">
        <v>43300</v>
      </c>
      <c r="B873" s="1">
        <v>0.65</v>
      </c>
      <c r="C873" s="1">
        <v>0</v>
      </c>
      <c r="D873" s="57">
        <f t="shared" si="31"/>
        <v>0</v>
      </c>
      <c r="E873" s="1">
        <f t="shared" si="30"/>
        <v>2018</v>
      </c>
      <c r="H873" s="1">
        <v>1</v>
      </c>
      <c r="I873" s="1">
        <v>1</v>
      </c>
      <c r="K873" s="1">
        <v>1</v>
      </c>
      <c r="L873" s="1">
        <v>1</v>
      </c>
    </row>
    <row r="874" spans="1:12" x14ac:dyDescent="0.3">
      <c r="A874" s="15">
        <v>43299</v>
      </c>
      <c r="B874" s="1">
        <v>0.65</v>
      </c>
      <c r="C874" s="1">
        <v>0</v>
      </c>
      <c r="D874" s="57">
        <f t="shared" si="31"/>
        <v>0</v>
      </c>
      <c r="E874" s="1">
        <f t="shared" si="30"/>
        <v>2018</v>
      </c>
      <c r="H874" s="1">
        <v>1</v>
      </c>
      <c r="I874" s="1">
        <v>1</v>
      </c>
      <c r="K874" s="1">
        <v>1</v>
      </c>
      <c r="L874" s="1">
        <v>1</v>
      </c>
    </row>
    <row r="875" spans="1:12" x14ac:dyDescent="0.3">
      <c r="A875" s="15">
        <v>43298</v>
      </c>
      <c r="B875" s="1">
        <v>0.8</v>
      </c>
      <c r="C875" s="1">
        <v>0</v>
      </c>
      <c r="D875" s="57">
        <f t="shared" si="31"/>
        <v>0.20763936477824455</v>
      </c>
      <c r="E875" s="1">
        <f t="shared" si="30"/>
        <v>2018</v>
      </c>
      <c r="H875" s="1">
        <v>1</v>
      </c>
      <c r="I875" s="1">
        <v>1</v>
      </c>
      <c r="K875" s="1">
        <v>1</v>
      </c>
      <c r="L875" s="1">
        <v>1</v>
      </c>
    </row>
    <row r="876" spans="1:12" x14ac:dyDescent="0.3">
      <c r="A876" s="15">
        <v>43297</v>
      </c>
      <c r="B876" s="1">
        <v>0.6</v>
      </c>
      <c r="C876" s="1">
        <v>0</v>
      </c>
      <c r="D876" s="57">
        <f t="shared" si="31"/>
        <v>-0.28768207245178107</v>
      </c>
      <c r="E876" s="1">
        <f t="shared" si="30"/>
        <v>2018</v>
      </c>
      <c r="H876" s="1">
        <v>1</v>
      </c>
      <c r="I876" s="1">
        <v>1</v>
      </c>
      <c r="K876" s="1">
        <v>1</v>
      </c>
      <c r="L876" s="1">
        <v>1</v>
      </c>
    </row>
    <row r="877" spans="1:12" x14ac:dyDescent="0.3">
      <c r="A877" s="15">
        <v>43294</v>
      </c>
      <c r="B877" s="1">
        <v>0.55000000000000004</v>
      </c>
      <c r="C877" s="1">
        <v>0</v>
      </c>
      <c r="D877" s="57">
        <f t="shared" si="31"/>
        <v>-8.7011376989629685E-2</v>
      </c>
      <c r="E877" s="1">
        <f t="shared" si="30"/>
        <v>2018</v>
      </c>
      <c r="H877" s="1">
        <v>1</v>
      </c>
      <c r="I877" s="1">
        <v>1</v>
      </c>
      <c r="K877" s="1">
        <v>1</v>
      </c>
      <c r="L877" s="1">
        <v>1</v>
      </c>
    </row>
    <row r="878" spans="1:12" x14ac:dyDescent="0.3">
      <c r="A878" s="15">
        <v>43293</v>
      </c>
      <c r="B878" s="1">
        <v>0.55000000000000004</v>
      </c>
      <c r="C878" s="1">
        <v>0</v>
      </c>
      <c r="D878" s="57">
        <f t="shared" si="31"/>
        <v>0</v>
      </c>
      <c r="E878" s="1">
        <f t="shared" si="30"/>
        <v>2018</v>
      </c>
      <c r="H878" s="1">
        <v>1</v>
      </c>
      <c r="I878" s="1">
        <v>1</v>
      </c>
      <c r="K878" s="1">
        <v>1</v>
      </c>
      <c r="L878" s="1">
        <v>1</v>
      </c>
    </row>
    <row r="879" spans="1:12" x14ac:dyDescent="0.3">
      <c r="A879" s="15">
        <v>43292</v>
      </c>
      <c r="B879" s="1">
        <v>0.55000000000000004</v>
      </c>
      <c r="C879" s="1">
        <v>0</v>
      </c>
      <c r="D879" s="57">
        <f t="shared" si="31"/>
        <v>0</v>
      </c>
      <c r="E879" s="1">
        <f t="shared" si="30"/>
        <v>2018</v>
      </c>
      <c r="H879" s="1">
        <v>1</v>
      </c>
      <c r="I879" s="1">
        <v>1</v>
      </c>
      <c r="K879" s="1">
        <v>1</v>
      </c>
      <c r="L879" s="1">
        <v>1</v>
      </c>
    </row>
    <row r="880" spans="1:12" x14ac:dyDescent="0.3">
      <c r="A880" s="15">
        <v>43291</v>
      </c>
      <c r="B880" s="1">
        <v>0.55000000000000004</v>
      </c>
      <c r="C880" s="1">
        <v>0</v>
      </c>
      <c r="D880" s="57">
        <f t="shared" si="31"/>
        <v>0</v>
      </c>
      <c r="E880" s="1">
        <f t="shared" si="30"/>
        <v>2018</v>
      </c>
      <c r="H880" s="1">
        <v>1</v>
      </c>
      <c r="I880" s="1">
        <v>1</v>
      </c>
      <c r="K880" s="1">
        <v>1</v>
      </c>
      <c r="L880" s="1">
        <v>1</v>
      </c>
    </row>
    <row r="881" spans="1:12" x14ac:dyDescent="0.3">
      <c r="A881" s="15">
        <v>43290</v>
      </c>
      <c r="B881" s="1">
        <v>0.6</v>
      </c>
      <c r="C881" s="1">
        <v>0</v>
      </c>
      <c r="D881" s="57">
        <f t="shared" si="31"/>
        <v>8.7011376989629699E-2</v>
      </c>
      <c r="E881" s="1">
        <f t="shared" si="30"/>
        <v>2018</v>
      </c>
      <c r="H881" s="1">
        <v>1</v>
      </c>
      <c r="I881" s="1">
        <v>1</v>
      </c>
      <c r="K881" s="1">
        <v>1</v>
      </c>
      <c r="L881" s="1">
        <v>1</v>
      </c>
    </row>
    <row r="882" spans="1:12" x14ac:dyDescent="0.3">
      <c r="A882" s="15">
        <v>43287</v>
      </c>
      <c r="B882" s="1">
        <v>0.55000000000000004</v>
      </c>
      <c r="C882" s="1">
        <v>0</v>
      </c>
      <c r="D882" s="57">
        <f t="shared" si="31"/>
        <v>-8.7011376989629685E-2</v>
      </c>
      <c r="E882" s="1">
        <f t="shared" si="30"/>
        <v>2018</v>
      </c>
      <c r="H882" s="1">
        <v>1</v>
      </c>
      <c r="I882" s="1">
        <v>1</v>
      </c>
      <c r="K882" s="1">
        <v>1</v>
      </c>
      <c r="L882" s="1">
        <v>1</v>
      </c>
    </row>
    <row r="883" spans="1:12" x14ac:dyDescent="0.3">
      <c r="A883" s="15">
        <v>43286</v>
      </c>
      <c r="B883" s="1">
        <v>0.6</v>
      </c>
      <c r="C883" s="1">
        <v>0</v>
      </c>
      <c r="D883" s="57">
        <f t="shared" si="31"/>
        <v>8.7011376989629699E-2</v>
      </c>
      <c r="E883" s="1">
        <f t="shared" si="30"/>
        <v>2018</v>
      </c>
      <c r="H883" s="1">
        <v>1</v>
      </c>
      <c r="I883" s="1">
        <v>1</v>
      </c>
      <c r="K883" s="1">
        <v>1</v>
      </c>
      <c r="L883" s="1">
        <v>1</v>
      </c>
    </row>
    <row r="884" spans="1:12" x14ac:dyDescent="0.3">
      <c r="A884" s="15">
        <v>43285</v>
      </c>
      <c r="B884" s="1">
        <v>0.6</v>
      </c>
      <c r="C884" s="1">
        <v>0</v>
      </c>
      <c r="D884" s="57">
        <f t="shared" si="31"/>
        <v>0</v>
      </c>
      <c r="E884" s="1">
        <f t="shared" si="30"/>
        <v>2018</v>
      </c>
      <c r="H884" s="1">
        <v>1</v>
      </c>
      <c r="I884" s="1">
        <v>1</v>
      </c>
      <c r="K884" s="1">
        <v>1</v>
      </c>
      <c r="L884" s="1">
        <v>1</v>
      </c>
    </row>
    <row r="885" spans="1:12" x14ac:dyDescent="0.3">
      <c r="A885" s="15">
        <v>43284</v>
      </c>
      <c r="B885" s="1">
        <v>0.55000000000000004</v>
      </c>
      <c r="C885" s="1">
        <v>0</v>
      </c>
      <c r="D885" s="57">
        <f t="shared" si="31"/>
        <v>-8.7011376989629685E-2</v>
      </c>
      <c r="E885" s="1">
        <f t="shared" si="30"/>
        <v>2018</v>
      </c>
      <c r="H885" s="1">
        <v>1</v>
      </c>
      <c r="I885" s="1">
        <v>1</v>
      </c>
      <c r="K885" s="1">
        <v>1</v>
      </c>
      <c r="L885" s="1">
        <v>1</v>
      </c>
    </row>
    <row r="886" spans="1:12" x14ac:dyDescent="0.3">
      <c r="A886" s="15">
        <v>43280</v>
      </c>
      <c r="B886" s="1">
        <v>0.5</v>
      </c>
      <c r="C886" s="1">
        <v>0</v>
      </c>
      <c r="D886" s="57">
        <f t="shared" si="31"/>
        <v>-9.5310179804324893E-2</v>
      </c>
      <c r="E886" s="1">
        <f t="shared" si="30"/>
        <v>2018</v>
      </c>
      <c r="H886" s="1">
        <v>1</v>
      </c>
      <c r="I886" s="1">
        <v>1</v>
      </c>
      <c r="K886" s="1">
        <v>1</v>
      </c>
      <c r="L886" s="1">
        <v>1</v>
      </c>
    </row>
    <row r="887" spans="1:12" x14ac:dyDescent="0.3">
      <c r="A887" s="15">
        <v>43279</v>
      </c>
      <c r="B887" s="1">
        <v>0.5</v>
      </c>
      <c r="C887" s="1">
        <v>0</v>
      </c>
      <c r="D887" s="57">
        <f t="shared" si="31"/>
        <v>0</v>
      </c>
      <c r="E887" s="1">
        <f t="shared" si="30"/>
        <v>2018</v>
      </c>
      <c r="H887" s="1">
        <v>1</v>
      </c>
      <c r="I887" s="1">
        <v>1</v>
      </c>
      <c r="K887" s="1">
        <v>1</v>
      </c>
      <c r="L887" s="1">
        <v>1</v>
      </c>
    </row>
    <row r="888" spans="1:12" x14ac:dyDescent="0.3">
      <c r="A888" s="15">
        <v>43278</v>
      </c>
      <c r="B888" s="1">
        <v>0.6</v>
      </c>
      <c r="C888" s="1">
        <v>0</v>
      </c>
      <c r="D888" s="57">
        <f t="shared" si="31"/>
        <v>0.18232155679395459</v>
      </c>
      <c r="E888" s="1">
        <f t="shared" si="30"/>
        <v>2018</v>
      </c>
      <c r="H888" s="1">
        <v>1</v>
      </c>
      <c r="I888" s="1">
        <v>1</v>
      </c>
      <c r="K888" s="1">
        <v>1</v>
      </c>
      <c r="L888" s="1">
        <v>1</v>
      </c>
    </row>
    <row r="889" spans="1:12" x14ac:dyDescent="0.3">
      <c r="A889" s="15">
        <v>43277</v>
      </c>
      <c r="B889" s="1">
        <v>0.65</v>
      </c>
      <c r="C889" s="1">
        <v>0</v>
      </c>
      <c r="D889" s="57">
        <f t="shared" si="31"/>
        <v>8.0042707673536564E-2</v>
      </c>
      <c r="E889" s="1">
        <f t="shared" si="30"/>
        <v>2018</v>
      </c>
      <c r="H889" s="1">
        <v>1</v>
      </c>
      <c r="I889" s="1">
        <v>1</v>
      </c>
      <c r="K889" s="1">
        <v>1</v>
      </c>
      <c r="L889" s="1">
        <v>1</v>
      </c>
    </row>
    <row r="890" spans="1:12" x14ac:dyDescent="0.3">
      <c r="A890" s="15">
        <v>43276</v>
      </c>
      <c r="B890" s="1">
        <v>0.65</v>
      </c>
      <c r="C890" s="1">
        <v>0</v>
      </c>
      <c r="D890" s="57">
        <f t="shared" si="31"/>
        <v>0</v>
      </c>
      <c r="E890" s="1">
        <f t="shared" si="30"/>
        <v>2018</v>
      </c>
      <c r="H890" s="1">
        <v>1</v>
      </c>
      <c r="I890" s="1">
        <v>1</v>
      </c>
      <c r="K890" s="1">
        <v>1</v>
      </c>
      <c r="L890" s="1">
        <v>1</v>
      </c>
    </row>
    <row r="891" spans="1:12" x14ac:dyDescent="0.3">
      <c r="A891" s="15">
        <v>43273</v>
      </c>
      <c r="B891" s="1">
        <v>0.65</v>
      </c>
      <c r="C891" s="1">
        <v>0</v>
      </c>
      <c r="D891" s="57">
        <f t="shared" si="31"/>
        <v>0</v>
      </c>
      <c r="E891" s="1">
        <f t="shared" si="30"/>
        <v>2018</v>
      </c>
      <c r="H891" s="1">
        <v>1</v>
      </c>
      <c r="I891" s="1">
        <v>1</v>
      </c>
      <c r="K891" s="1">
        <v>1</v>
      </c>
      <c r="L891" s="1">
        <v>1</v>
      </c>
    </row>
    <row r="892" spans="1:12" x14ac:dyDescent="0.3">
      <c r="A892" s="15">
        <v>43272</v>
      </c>
      <c r="B892" s="1">
        <v>0.7</v>
      </c>
      <c r="C892" s="1">
        <v>0</v>
      </c>
      <c r="D892" s="57">
        <f t="shared" si="31"/>
        <v>7.4107972153721835E-2</v>
      </c>
      <c r="E892" s="1">
        <f t="shared" si="30"/>
        <v>2018</v>
      </c>
      <c r="H892" s="1">
        <v>1</v>
      </c>
      <c r="I892" s="1">
        <v>1</v>
      </c>
      <c r="K892" s="1">
        <v>1</v>
      </c>
      <c r="L892" s="1">
        <v>1</v>
      </c>
    </row>
    <row r="893" spans="1:12" x14ac:dyDescent="0.3">
      <c r="A893" s="15">
        <v>43271</v>
      </c>
      <c r="B893" s="1">
        <v>0.65</v>
      </c>
      <c r="C893" s="1">
        <v>0</v>
      </c>
      <c r="D893" s="57">
        <f t="shared" si="31"/>
        <v>-7.4107972153721724E-2</v>
      </c>
      <c r="E893" s="1">
        <f t="shared" si="30"/>
        <v>2018</v>
      </c>
      <c r="H893" s="1">
        <v>1</v>
      </c>
      <c r="I893" s="1">
        <v>1</v>
      </c>
      <c r="K893" s="1">
        <v>1</v>
      </c>
      <c r="L893" s="1">
        <v>1</v>
      </c>
    </row>
    <row r="894" spans="1:12" x14ac:dyDescent="0.3">
      <c r="A894" s="15">
        <v>43270</v>
      </c>
      <c r="B894" s="1">
        <v>0.7</v>
      </c>
      <c r="C894" s="1">
        <v>0</v>
      </c>
      <c r="D894" s="57">
        <f t="shared" si="31"/>
        <v>7.4107972153721835E-2</v>
      </c>
      <c r="E894" s="1">
        <f t="shared" si="30"/>
        <v>2018</v>
      </c>
      <c r="H894" s="1">
        <v>1</v>
      </c>
      <c r="I894" s="1">
        <v>1</v>
      </c>
      <c r="K894" s="1">
        <v>1</v>
      </c>
      <c r="L894" s="1">
        <v>1</v>
      </c>
    </row>
    <row r="895" spans="1:12" x14ac:dyDescent="0.3">
      <c r="A895" s="15">
        <v>43269</v>
      </c>
      <c r="B895" s="1">
        <v>0.7</v>
      </c>
      <c r="C895" s="1">
        <v>0</v>
      </c>
      <c r="D895" s="57">
        <f t="shared" si="31"/>
        <v>0</v>
      </c>
      <c r="E895" s="1">
        <f t="shared" si="30"/>
        <v>2018</v>
      </c>
      <c r="H895" s="1">
        <v>1</v>
      </c>
      <c r="I895" s="1">
        <v>1</v>
      </c>
      <c r="K895" s="1">
        <v>1</v>
      </c>
      <c r="L895" s="1">
        <v>1</v>
      </c>
    </row>
    <row r="896" spans="1:12" x14ac:dyDescent="0.3">
      <c r="A896" s="15">
        <v>43266</v>
      </c>
      <c r="B896" s="1">
        <v>0.75</v>
      </c>
      <c r="C896" s="1">
        <v>0</v>
      </c>
      <c r="D896" s="57">
        <f t="shared" si="31"/>
        <v>6.8992871486951421E-2</v>
      </c>
      <c r="E896" s="1">
        <f t="shared" si="30"/>
        <v>2018</v>
      </c>
      <c r="H896" s="1">
        <v>1</v>
      </c>
      <c r="I896" s="1">
        <v>1</v>
      </c>
      <c r="K896" s="1">
        <v>1</v>
      </c>
      <c r="L896" s="1">
        <v>1</v>
      </c>
    </row>
    <row r="897" spans="1:12" x14ac:dyDescent="0.3">
      <c r="A897" s="15">
        <v>43265</v>
      </c>
      <c r="B897" s="1">
        <v>0.7</v>
      </c>
      <c r="C897" s="1">
        <v>0</v>
      </c>
      <c r="D897" s="57">
        <f t="shared" si="31"/>
        <v>-6.899287148695156E-2</v>
      </c>
      <c r="E897" s="1">
        <f t="shared" si="30"/>
        <v>2018</v>
      </c>
      <c r="H897" s="1">
        <v>1</v>
      </c>
      <c r="I897" s="1">
        <v>1</v>
      </c>
      <c r="K897" s="1">
        <v>1</v>
      </c>
      <c r="L897" s="1">
        <v>1</v>
      </c>
    </row>
    <row r="898" spans="1:12" x14ac:dyDescent="0.3">
      <c r="A898" s="15">
        <v>43264</v>
      </c>
      <c r="B898" s="1">
        <v>0.8</v>
      </c>
      <c r="C898" s="1">
        <v>0</v>
      </c>
      <c r="D898" s="57">
        <f t="shared" si="31"/>
        <v>0.13353139262452277</v>
      </c>
      <c r="E898" s="1">
        <f t="shared" si="30"/>
        <v>2018</v>
      </c>
      <c r="H898" s="1">
        <v>1</v>
      </c>
      <c r="I898" s="1">
        <v>1</v>
      </c>
      <c r="K898" s="1">
        <v>1</v>
      </c>
      <c r="L898" s="1">
        <v>1</v>
      </c>
    </row>
    <row r="899" spans="1:12" x14ac:dyDescent="0.3">
      <c r="A899" s="15">
        <v>43263</v>
      </c>
      <c r="B899" s="1">
        <v>0.75</v>
      </c>
      <c r="C899" s="1">
        <v>0</v>
      </c>
      <c r="D899" s="57">
        <f t="shared" si="31"/>
        <v>-6.4538521137571178E-2</v>
      </c>
      <c r="E899" s="1">
        <f t="shared" si="30"/>
        <v>2018</v>
      </c>
      <c r="H899" s="1">
        <v>1</v>
      </c>
      <c r="I899" s="1">
        <v>1</v>
      </c>
      <c r="K899" s="1">
        <v>1</v>
      </c>
      <c r="L899" s="1">
        <v>1</v>
      </c>
    </row>
    <row r="900" spans="1:12" x14ac:dyDescent="0.3">
      <c r="A900" s="15">
        <v>43262</v>
      </c>
      <c r="B900" s="1">
        <v>0.7</v>
      </c>
      <c r="C900" s="1">
        <v>0</v>
      </c>
      <c r="D900" s="57">
        <f t="shared" si="31"/>
        <v>-6.899287148695156E-2</v>
      </c>
      <c r="E900" s="1">
        <f t="shared" si="30"/>
        <v>2018</v>
      </c>
      <c r="H900" s="1">
        <v>1</v>
      </c>
      <c r="I900" s="1">
        <v>1</v>
      </c>
      <c r="K900" s="1">
        <v>1</v>
      </c>
      <c r="L900" s="1">
        <v>1</v>
      </c>
    </row>
    <row r="901" spans="1:12" x14ac:dyDescent="0.3">
      <c r="A901" s="15">
        <v>43259</v>
      </c>
      <c r="B901" s="1">
        <v>0.75</v>
      </c>
      <c r="C901" s="1">
        <v>0</v>
      </c>
      <c r="D901" s="57">
        <f t="shared" si="31"/>
        <v>6.8992871486951421E-2</v>
      </c>
      <c r="E901" s="1">
        <f t="shared" si="30"/>
        <v>2018</v>
      </c>
      <c r="H901" s="1">
        <v>1</v>
      </c>
      <c r="I901" s="1">
        <v>1</v>
      </c>
      <c r="K901" s="1">
        <v>1</v>
      </c>
      <c r="L901" s="1">
        <v>1</v>
      </c>
    </row>
    <row r="902" spans="1:12" x14ac:dyDescent="0.3">
      <c r="A902" s="15">
        <v>43258</v>
      </c>
      <c r="B902" s="1">
        <v>0.8</v>
      </c>
      <c r="C902" s="1">
        <v>0</v>
      </c>
      <c r="D902" s="57">
        <f t="shared" si="31"/>
        <v>6.4538521137571164E-2</v>
      </c>
      <c r="E902" s="1">
        <f t="shared" si="30"/>
        <v>2018</v>
      </c>
      <c r="H902" s="1">
        <v>1</v>
      </c>
      <c r="I902" s="1">
        <v>1</v>
      </c>
      <c r="K902" s="1">
        <v>1</v>
      </c>
      <c r="L902" s="1">
        <v>1</v>
      </c>
    </row>
    <row r="903" spans="1:12" x14ac:dyDescent="0.3">
      <c r="A903" s="15">
        <v>43257</v>
      </c>
      <c r="B903" s="1">
        <v>0.75</v>
      </c>
      <c r="C903" s="1">
        <v>0</v>
      </c>
      <c r="D903" s="57">
        <f t="shared" si="31"/>
        <v>-6.4538521137571178E-2</v>
      </c>
      <c r="E903" s="1">
        <f t="shared" si="30"/>
        <v>2018</v>
      </c>
      <c r="H903" s="1">
        <v>1</v>
      </c>
      <c r="I903" s="1">
        <v>1</v>
      </c>
      <c r="K903" s="1">
        <v>1</v>
      </c>
      <c r="L903" s="1">
        <v>1</v>
      </c>
    </row>
    <row r="904" spans="1:12" x14ac:dyDescent="0.3">
      <c r="A904" s="15">
        <v>43256</v>
      </c>
      <c r="B904" s="1">
        <v>0.75</v>
      </c>
      <c r="C904" s="1">
        <v>0</v>
      </c>
      <c r="D904" s="57">
        <f t="shared" si="31"/>
        <v>0</v>
      </c>
      <c r="E904" s="1">
        <f t="shared" si="30"/>
        <v>2018</v>
      </c>
      <c r="H904" s="1">
        <v>1</v>
      </c>
      <c r="I904" s="1">
        <v>1</v>
      </c>
      <c r="K904" s="1">
        <v>1</v>
      </c>
      <c r="L904" s="1">
        <v>1</v>
      </c>
    </row>
    <row r="905" spans="1:12" x14ac:dyDescent="0.3">
      <c r="A905" s="15">
        <v>43255</v>
      </c>
      <c r="B905" s="1">
        <v>0.85</v>
      </c>
      <c r="C905" s="1">
        <v>0</v>
      </c>
      <c r="D905" s="57">
        <f t="shared" si="31"/>
        <v>0.12516314295400599</v>
      </c>
      <c r="E905" s="1">
        <f t="shared" ref="E905:E968" si="32">YEAR(A905)</f>
        <v>2018</v>
      </c>
      <c r="H905" s="1">
        <v>1</v>
      </c>
      <c r="I905" s="1">
        <v>1</v>
      </c>
      <c r="K905" s="1">
        <v>1</v>
      </c>
      <c r="L905" s="1">
        <v>1</v>
      </c>
    </row>
    <row r="906" spans="1:12" x14ac:dyDescent="0.3">
      <c r="A906" s="15">
        <v>43252</v>
      </c>
      <c r="B906" s="1">
        <v>0.85</v>
      </c>
      <c r="C906" s="1">
        <v>0</v>
      </c>
      <c r="D906" s="57">
        <f t="shared" si="31"/>
        <v>0</v>
      </c>
      <c r="E906" s="1">
        <f t="shared" si="32"/>
        <v>2018</v>
      </c>
      <c r="H906" s="1">
        <v>1</v>
      </c>
      <c r="I906" s="1">
        <v>1</v>
      </c>
      <c r="K906" s="1">
        <v>1</v>
      </c>
      <c r="L906" s="1">
        <v>1</v>
      </c>
    </row>
    <row r="907" spans="1:12" x14ac:dyDescent="0.3">
      <c r="A907" s="15">
        <v>43251</v>
      </c>
      <c r="B907" s="1">
        <v>0.8</v>
      </c>
      <c r="C907" s="1">
        <v>0</v>
      </c>
      <c r="D907" s="57">
        <f t="shared" ref="D907:D970" si="33">LN((C907+B907)/(B906))</f>
        <v>-6.0624621816434736E-2</v>
      </c>
      <c r="E907" s="1">
        <f t="shared" si="32"/>
        <v>2018</v>
      </c>
      <c r="H907" s="1">
        <v>1</v>
      </c>
      <c r="I907" s="1">
        <v>1</v>
      </c>
      <c r="K907" s="1">
        <v>1</v>
      </c>
      <c r="L907" s="1">
        <v>1</v>
      </c>
    </row>
    <row r="908" spans="1:12" x14ac:dyDescent="0.3">
      <c r="A908" s="15">
        <v>43250</v>
      </c>
      <c r="B908" s="1">
        <v>0.95</v>
      </c>
      <c r="C908" s="1">
        <v>0</v>
      </c>
      <c r="D908" s="57">
        <f t="shared" si="33"/>
        <v>0.17185025692665903</v>
      </c>
      <c r="E908" s="1">
        <f t="shared" si="32"/>
        <v>2018</v>
      </c>
      <c r="H908" s="1">
        <v>1</v>
      </c>
      <c r="I908" s="1">
        <v>1</v>
      </c>
      <c r="K908" s="1">
        <v>1</v>
      </c>
      <c r="L908" s="1">
        <v>1</v>
      </c>
    </row>
    <row r="909" spans="1:12" x14ac:dyDescent="0.3">
      <c r="A909" s="15">
        <v>43249</v>
      </c>
      <c r="B909" s="1">
        <v>0.9</v>
      </c>
      <c r="C909" s="1">
        <v>0</v>
      </c>
      <c r="D909" s="57">
        <f t="shared" si="33"/>
        <v>-5.4067221270275703E-2</v>
      </c>
      <c r="E909" s="1">
        <f t="shared" si="32"/>
        <v>2018</v>
      </c>
      <c r="H909" s="1">
        <v>1</v>
      </c>
      <c r="I909" s="1">
        <v>1</v>
      </c>
      <c r="K909" s="1">
        <v>1</v>
      </c>
      <c r="L909" s="1">
        <v>1</v>
      </c>
    </row>
    <row r="910" spans="1:12" x14ac:dyDescent="0.3">
      <c r="A910" s="15">
        <v>43248</v>
      </c>
      <c r="B910" s="1">
        <v>0.85</v>
      </c>
      <c r="C910" s="1">
        <v>0</v>
      </c>
      <c r="D910" s="57">
        <f t="shared" si="33"/>
        <v>-5.7158413839948637E-2</v>
      </c>
      <c r="E910" s="1">
        <f t="shared" si="32"/>
        <v>2018</v>
      </c>
      <c r="H910" s="1">
        <v>1</v>
      </c>
      <c r="I910" s="1">
        <v>1</v>
      </c>
      <c r="K910" s="1">
        <v>1</v>
      </c>
      <c r="L910" s="1">
        <v>1</v>
      </c>
    </row>
    <row r="911" spans="1:12" x14ac:dyDescent="0.3">
      <c r="A911" s="15">
        <v>43245</v>
      </c>
      <c r="B911" s="1">
        <v>0.9</v>
      </c>
      <c r="C911" s="1">
        <v>0</v>
      </c>
      <c r="D911" s="57">
        <f t="shared" si="33"/>
        <v>5.7158413839948623E-2</v>
      </c>
      <c r="E911" s="1">
        <f t="shared" si="32"/>
        <v>2018</v>
      </c>
      <c r="H911" s="1">
        <v>1</v>
      </c>
      <c r="I911" s="1">
        <v>1</v>
      </c>
      <c r="K911" s="1">
        <v>1</v>
      </c>
      <c r="L911" s="1">
        <v>1</v>
      </c>
    </row>
    <row r="912" spans="1:12" x14ac:dyDescent="0.3">
      <c r="A912" s="15">
        <v>43244</v>
      </c>
      <c r="B912" s="1">
        <v>0.85</v>
      </c>
      <c r="C912" s="1">
        <v>0</v>
      </c>
      <c r="D912" s="57">
        <f t="shared" si="33"/>
        <v>-5.7158413839948637E-2</v>
      </c>
      <c r="E912" s="1">
        <f t="shared" si="32"/>
        <v>2018</v>
      </c>
      <c r="H912" s="1">
        <v>1</v>
      </c>
      <c r="I912" s="1">
        <v>1</v>
      </c>
      <c r="K912" s="1">
        <v>1</v>
      </c>
      <c r="L912" s="1">
        <v>1</v>
      </c>
    </row>
    <row r="913" spans="1:12" x14ac:dyDescent="0.3">
      <c r="A913" s="15">
        <v>43243</v>
      </c>
      <c r="B913" s="1">
        <v>0.9</v>
      </c>
      <c r="C913" s="1">
        <v>0</v>
      </c>
      <c r="D913" s="57">
        <f t="shared" si="33"/>
        <v>5.7158413839948623E-2</v>
      </c>
      <c r="E913" s="1">
        <f t="shared" si="32"/>
        <v>2018</v>
      </c>
      <c r="H913" s="1">
        <v>1</v>
      </c>
      <c r="I913" s="1">
        <v>1</v>
      </c>
      <c r="K913" s="1">
        <v>1</v>
      </c>
      <c r="L913" s="1">
        <v>1</v>
      </c>
    </row>
    <row r="914" spans="1:12" x14ac:dyDescent="0.3">
      <c r="A914" s="15">
        <v>43242</v>
      </c>
      <c r="B914" s="1">
        <v>0.95</v>
      </c>
      <c r="C914" s="1">
        <v>0</v>
      </c>
      <c r="D914" s="57">
        <f t="shared" si="33"/>
        <v>5.4067221270275793E-2</v>
      </c>
      <c r="E914" s="1">
        <f t="shared" si="32"/>
        <v>2018</v>
      </c>
      <c r="H914" s="1">
        <v>1</v>
      </c>
      <c r="I914" s="1">
        <v>1</v>
      </c>
      <c r="K914" s="1">
        <v>1</v>
      </c>
      <c r="L914" s="1">
        <v>1</v>
      </c>
    </row>
    <row r="915" spans="1:12" x14ac:dyDescent="0.3">
      <c r="A915" s="15">
        <v>43238</v>
      </c>
      <c r="B915" s="1">
        <v>1</v>
      </c>
      <c r="C915" s="1">
        <v>0</v>
      </c>
      <c r="D915" s="57">
        <f t="shared" si="33"/>
        <v>5.1293294387550481E-2</v>
      </c>
      <c r="E915" s="1">
        <f t="shared" si="32"/>
        <v>2018</v>
      </c>
      <c r="H915" s="1">
        <v>1</v>
      </c>
      <c r="I915" s="1">
        <v>1</v>
      </c>
      <c r="K915" s="1">
        <v>1</v>
      </c>
      <c r="L915" s="1">
        <v>1</v>
      </c>
    </row>
    <row r="916" spans="1:12" x14ac:dyDescent="0.3">
      <c r="A916" s="15">
        <v>43237</v>
      </c>
      <c r="B916" s="1">
        <v>0.9</v>
      </c>
      <c r="C916" s="1">
        <v>0</v>
      </c>
      <c r="D916" s="57">
        <f t="shared" si="33"/>
        <v>-0.10536051565782628</v>
      </c>
      <c r="E916" s="1">
        <f t="shared" si="32"/>
        <v>2018</v>
      </c>
      <c r="H916" s="1">
        <v>1</v>
      </c>
      <c r="I916" s="1">
        <v>1</v>
      </c>
      <c r="K916" s="1">
        <v>1</v>
      </c>
      <c r="L916" s="1">
        <v>1</v>
      </c>
    </row>
    <row r="917" spans="1:12" x14ac:dyDescent="0.3">
      <c r="A917" s="15">
        <v>43236</v>
      </c>
      <c r="B917" s="1">
        <v>0.95</v>
      </c>
      <c r="C917" s="1">
        <v>0</v>
      </c>
      <c r="D917" s="57">
        <f t="shared" si="33"/>
        <v>5.4067221270275793E-2</v>
      </c>
      <c r="E917" s="1">
        <f t="shared" si="32"/>
        <v>2018</v>
      </c>
      <c r="H917" s="1">
        <v>1</v>
      </c>
      <c r="I917" s="1">
        <v>1</v>
      </c>
      <c r="K917" s="1">
        <v>1</v>
      </c>
      <c r="L917" s="1">
        <v>1</v>
      </c>
    </row>
    <row r="918" spans="1:12" x14ac:dyDescent="0.3">
      <c r="A918" s="15">
        <v>43235</v>
      </c>
      <c r="B918" s="1">
        <v>1</v>
      </c>
      <c r="C918" s="1">
        <v>0</v>
      </c>
      <c r="D918" s="57">
        <f t="shared" si="33"/>
        <v>5.1293294387550481E-2</v>
      </c>
      <c r="E918" s="1">
        <f t="shared" si="32"/>
        <v>2018</v>
      </c>
      <c r="H918" s="1">
        <v>1</v>
      </c>
      <c r="I918" s="1">
        <v>1</v>
      </c>
      <c r="K918" s="1">
        <v>1</v>
      </c>
      <c r="L918" s="1">
        <v>1</v>
      </c>
    </row>
    <row r="919" spans="1:12" x14ac:dyDescent="0.3">
      <c r="A919" s="15">
        <v>43234</v>
      </c>
      <c r="B919" s="1">
        <v>1</v>
      </c>
      <c r="C919" s="1">
        <v>0</v>
      </c>
      <c r="D919" s="57">
        <f t="shared" si="33"/>
        <v>0</v>
      </c>
      <c r="E919" s="1">
        <f t="shared" si="32"/>
        <v>2018</v>
      </c>
      <c r="H919" s="1">
        <v>1</v>
      </c>
      <c r="I919" s="1">
        <v>1</v>
      </c>
      <c r="K919" s="1">
        <v>1</v>
      </c>
      <c r="L919" s="1">
        <v>1</v>
      </c>
    </row>
    <row r="920" spans="1:12" x14ac:dyDescent="0.3">
      <c r="A920" s="15">
        <v>43231</v>
      </c>
      <c r="B920" s="1">
        <v>0.95</v>
      </c>
      <c r="C920" s="1">
        <v>0</v>
      </c>
      <c r="D920" s="57">
        <f t="shared" si="33"/>
        <v>-5.1293294387550578E-2</v>
      </c>
      <c r="E920" s="1">
        <f t="shared" si="32"/>
        <v>2018</v>
      </c>
      <c r="H920" s="1">
        <v>1</v>
      </c>
      <c r="I920" s="1">
        <v>1</v>
      </c>
      <c r="K920" s="1">
        <v>1</v>
      </c>
      <c r="L920" s="1">
        <v>1</v>
      </c>
    </row>
    <row r="921" spans="1:12" x14ac:dyDescent="0.3">
      <c r="A921" s="15">
        <v>43230</v>
      </c>
      <c r="B921" s="1">
        <v>1</v>
      </c>
      <c r="C921" s="1">
        <v>0</v>
      </c>
      <c r="D921" s="57">
        <f t="shared" si="33"/>
        <v>5.1293294387550481E-2</v>
      </c>
      <c r="E921" s="1">
        <f t="shared" si="32"/>
        <v>2018</v>
      </c>
      <c r="H921" s="1">
        <v>1</v>
      </c>
      <c r="I921" s="1">
        <v>1</v>
      </c>
      <c r="K921" s="1">
        <v>1</v>
      </c>
      <c r="L921" s="1">
        <v>1</v>
      </c>
    </row>
    <row r="922" spans="1:12" x14ac:dyDescent="0.3">
      <c r="A922" s="15">
        <v>43229</v>
      </c>
      <c r="B922" s="1">
        <v>1</v>
      </c>
      <c r="C922" s="1">
        <v>0</v>
      </c>
      <c r="D922" s="57">
        <f t="shared" si="33"/>
        <v>0</v>
      </c>
      <c r="E922" s="1">
        <f t="shared" si="32"/>
        <v>2018</v>
      </c>
      <c r="H922" s="1">
        <v>1</v>
      </c>
      <c r="I922" s="1">
        <v>1</v>
      </c>
      <c r="K922" s="1">
        <v>1</v>
      </c>
      <c r="L922" s="1">
        <v>1</v>
      </c>
    </row>
    <row r="923" spans="1:12" x14ac:dyDescent="0.3">
      <c r="A923" s="15">
        <v>43228</v>
      </c>
      <c r="B923" s="1">
        <v>1</v>
      </c>
      <c r="C923" s="1">
        <v>0</v>
      </c>
      <c r="D923" s="57">
        <f t="shared" si="33"/>
        <v>0</v>
      </c>
      <c r="E923" s="1">
        <f t="shared" si="32"/>
        <v>2018</v>
      </c>
      <c r="H923" s="1">
        <v>1</v>
      </c>
      <c r="I923" s="1">
        <v>1</v>
      </c>
      <c r="K923" s="1">
        <v>1</v>
      </c>
      <c r="L923" s="1">
        <v>1</v>
      </c>
    </row>
    <row r="924" spans="1:12" x14ac:dyDescent="0.3">
      <c r="A924" s="15">
        <v>43227</v>
      </c>
      <c r="B924" s="1">
        <v>1.05</v>
      </c>
      <c r="C924" s="1">
        <v>0</v>
      </c>
      <c r="D924" s="57">
        <f t="shared" si="33"/>
        <v>4.8790164169432049E-2</v>
      </c>
      <c r="E924" s="1">
        <f t="shared" si="32"/>
        <v>2018</v>
      </c>
      <c r="H924" s="1">
        <v>1</v>
      </c>
      <c r="I924" s="1">
        <v>1</v>
      </c>
      <c r="K924" s="1">
        <v>1</v>
      </c>
      <c r="L924" s="1">
        <v>1</v>
      </c>
    </row>
    <row r="925" spans="1:12" x14ac:dyDescent="0.3">
      <c r="A925" s="15">
        <v>43224</v>
      </c>
      <c r="B925" s="1">
        <v>1.05</v>
      </c>
      <c r="C925" s="1">
        <v>0</v>
      </c>
      <c r="D925" s="57">
        <f t="shared" si="33"/>
        <v>0</v>
      </c>
      <c r="E925" s="1">
        <f t="shared" si="32"/>
        <v>2018</v>
      </c>
      <c r="H925" s="1">
        <v>1</v>
      </c>
      <c r="I925" s="1">
        <v>1</v>
      </c>
      <c r="K925" s="1">
        <v>1</v>
      </c>
      <c r="L925" s="1">
        <v>1</v>
      </c>
    </row>
    <row r="926" spans="1:12" x14ac:dyDescent="0.3">
      <c r="A926" s="15">
        <v>43223</v>
      </c>
      <c r="B926" s="1">
        <v>1.1000000000000001</v>
      </c>
      <c r="C926" s="1">
        <v>0</v>
      </c>
      <c r="D926" s="57">
        <f t="shared" si="33"/>
        <v>4.6520015634892907E-2</v>
      </c>
      <c r="E926" s="1">
        <f t="shared" si="32"/>
        <v>2018</v>
      </c>
      <c r="H926" s="1">
        <v>1</v>
      </c>
      <c r="I926" s="1">
        <v>1</v>
      </c>
      <c r="K926" s="1">
        <v>1</v>
      </c>
      <c r="L926" s="1">
        <v>1</v>
      </c>
    </row>
    <row r="927" spans="1:12" x14ac:dyDescent="0.3">
      <c r="A927" s="15">
        <v>43222</v>
      </c>
      <c r="B927" s="1">
        <v>0.9</v>
      </c>
      <c r="C927" s="1">
        <v>0</v>
      </c>
      <c r="D927" s="57">
        <f t="shared" si="33"/>
        <v>-0.20067069546215124</v>
      </c>
      <c r="E927" s="1">
        <f t="shared" si="32"/>
        <v>2018</v>
      </c>
      <c r="H927" s="1">
        <v>1</v>
      </c>
      <c r="I927" s="1">
        <v>1</v>
      </c>
      <c r="K927" s="1">
        <v>1</v>
      </c>
      <c r="L927" s="1">
        <v>1</v>
      </c>
    </row>
    <row r="928" spans="1:12" x14ac:dyDescent="0.3">
      <c r="A928" s="15">
        <v>43221</v>
      </c>
      <c r="B928" s="1">
        <v>1</v>
      </c>
      <c r="C928" s="1">
        <v>0</v>
      </c>
      <c r="D928" s="57">
        <f t="shared" si="33"/>
        <v>0.10536051565782635</v>
      </c>
      <c r="E928" s="1">
        <f t="shared" si="32"/>
        <v>2018</v>
      </c>
      <c r="H928" s="1">
        <v>1</v>
      </c>
      <c r="I928" s="1">
        <v>1</v>
      </c>
      <c r="K928" s="1">
        <v>1</v>
      </c>
      <c r="L928" s="1">
        <v>1</v>
      </c>
    </row>
    <row r="929" spans="1:12" x14ac:dyDescent="0.3">
      <c r="A929" s="15">
        <v>43220</v>
      </c>
      <c r="B929" s="1">
        <v>1.05</v>
      </c>
      <c r="C929" s="1">
        <v>0</v>
      </c>
      <c r="D929" s="57">
        <f t="shared" si="33"/>
        <v>4.8790164169432049E-2</v>
      </c>
      <c r="E929" s="1">
        <f t="shared" si="32"/>
        <v>2018</v>
      </c>
      <c r="H929" s="1">
        <v>1</v>
      </c>
      <c r="I929" s="1">
        <v>1</v>
      </c>
      <c r="K929" s="1">
        <v>1</v>
      </c>
      <c r="L929" s="1">
        <v>1</v>
      </c>
    </row>
    <row r="930" spans="1:12" x14ac:dyDescent="0.3">
      <c r="A930" s="15">
        <v>43217</v>
      </c>
      <c r="B930" s="1">
        <v>1.05</v>
      </c>
      <c r="C930" s="1">
        <v>0</v>
      </c>
      <c r="D930" s="57">
        <f t="shared" si="33"/>
        <v>0</v>
      </c>
      <c r="E930" s="1">
        <f t="shared" si="32"/>
        <v>2018</v>
      </c>
      <c r="H930" s="1">
        <v>1</v>
      </c>
      <c r="I930" s="1">
        <v>1</v>
      </c>
      <c r="K930" s="1">
        <v>1</v>
      </c>
      <c r="L930" s="1">
        <v>1</v>
      </c>
    </row>
    <row r="931" spans="1:12" x14ac:dyDescent="0.3">
      <c r="A931" s="15">
        <v>43216</v>
      </c>
      <c r="B931" s="1">
        <v>1.1000000000000001</v>
      </c>
      <c r="C931" s="1">
        <v>0</v>
      </c>
      <c r="D931" s="57">
        <f t="shared" si="33"/>
        <v>4.6520015634892907E-2</v>
      </c>
      <c r="E931" s="1">
        <f t="shared" si="32"/>
        <v>2018</v>
      </c>
      <c r="H931" s="1">
        <v>1</v>
      </c>
      <c r="I931" s="1">
        <v>1</v>
      </c>
      <c r="K931" s="1">
        <v>1</v>
      </c>
      <c r="L931" s="1">
        <v>1</v>
      </c>
    </row>
    <row r="932" spans="1:12" x14ac:dyDescent="0.3">
      <c r="A932" s="15">
        <v>43215</v>
      </c>
      <c r="B932" s="1">
        <v>1.1000000000000001</v>
      </c>
      <c r="C932" s="1">
        <v>0</v>
      </c>
      <c r="D932" s="57">
        <f t="shared" si="33"/>
        <v>0</v>
      </c>
      <c r="E932" s="1">
        <f t="shared" si="32"/>
        <v>2018</v>
      </c>
      <c r="H932" s="1">
        <v>1</v>
      </c>
      <c r="I932" s="1">
        <v>1</v>
      </c>
      <c r="K932" s="1">
        <v>1</v>
      </c>
      <c r="L932" s="1">
        <v>1</v>
      </c>
    </row>
    <row r="933" spans="1:12" x14ac:dyDescent="0.3">
      <c r="A933" s="15">
        <v>43214</v>
      </c>
      <c r="B933" s="1">
        <v>1.1000000000000001</v>
      </c>
      <c r="C933" s="1">
        <v>0</v>
      </c>
      <c r="D933" s="57">
        <f t="shared" si="33"/>
        <v>0</v>
      </c>
      <c r="E933" s="1">
        <f t="shared" si="32"/>
        <v>2018</v>
      </c>
      <c r="H933" s="1">
        <v>1</v>
      </c>
      <c r="I933" s="1">
        <v>1</v>
      </c>
      <c r="K933" s="1">
        <v>1</v>
      </c>
      <c r="L933" s="1">
        <v>1</v>
      </c>
    </row>
    <row r="934" spans="1:12" x14ac:dyDescent="0.3">
      <c r="A934" s="15">
        <v>43213</v>
      </c>
      <c r="B934" s="1">
        <v>1.1499999999999999</v>
      </c>
      <c r="C934" s="1">
        <v>0</v>
      </c>
      <c r="D934" s="57">
        <f t="shared" si="33"/>
        <v>4.4451762570833588E-2</v>
      </c>
      <c r="E934" s="1">
        <f t="shared" si="32"/>
        <v>2018</v>
      </c>
      <c r="H934" s="1">
        <v>1</v>
      </c>
      <c r="I934" s="1">
        <v>1</v>
      </c>
      <c r="K934" s="1">
        <v>1</v>
      </c>
      <c r="L934" s="1">
        <v>1</v>
      </c>
    </row>
    <row r="935" spans="1:12" x14ac:dyDescent="0.3">
      <c r="A935" s="15">
        <v>43210</v>
      </c>
      <c r="B935" s="1">
        <v>1.2</v>
      </c>
      <c r="C935" s="1">
        <v>0</v>
      </c>
      <c r="D935" s="57">
        <f t="shared" si="33"/>
        <v>4.2559614418795903E-2</v>
      </c>
      <c r="E935" s="1">
        <f t="shared" si="32"/>
        <v>2018</v>
      </c>
      <c r="H935" s="1">
        <v>1</v>
      </c>
      <c r="I935" s="1">
        <v>1</v>
      </c>
      <c r="K935" s="1">
        <v>1</v>
      </c>
      <c r="L935" s="1">
        <v>1</v>
      </c>
    </row>
    <row r="936" spans="1:12" x14ac:dyDescent="0.3">
      <c r="A936" s="15">
        <v>43209</v>
      </c>
      <c r="B936" s="1">
        <v>1.1000000000000001</v>
      </c>
      <c r="C936" s="1">
        <v>0</v>
      </c>
      <c r="D936" s="57">
        <f t="shared" si="33"/>
        <v>-8.7011376989629685E-2</v>
      </c>
      <c r="E936" s="1">
        <f t="shared" si="32"/>
        <v>2018</v>
      </c>
      <c r="H936" s="1">
        <v>1</v>
      </c>
      <c r="I936" s="1">
        <v>1</v>
      </c>
      <c r="K936" s="1">
        <v>1</v>
      </c>
      <c r="L936" s="1">
        <v>1</v>
      </c>
    </row>
    <row r="937" spans="1:12" x14ac:dyDescent="0.3">
      <c r="A937" s="15">
        <v>43208</v>
      </c>
      <c r="B937" s="1">
        <v>1.1000000000000001</v>
      </c>
      <c r="C937" s="1">
        <v>0</v>
      </c>
      <c r="D937" s="57">
        <f t="shared" si="33"/>
        <v>0</v>
      </c>
      <c r="E937" s="1">
        <f t="shared" si="32"/>
        <v>2018</v>
      </c>
      <c r="H937" s="1">
        <v>1</v>
      </c>
      <c r="I937" s="1">
        <v>1</v>
      </c>
      <c r="K937" s="1">
        <v>1</v>
      </c>
      <c r="L937" s="1">
        <v>1</v>
      </c>
    </row>
    <row r="938" spans="1:12" x14ac:dyDescent="0.3">
      <c r="A938" s="15">
        <v>43207</v>
      </c>
      <c r="B938" s="1">
        <v>1.1499999999999999</v>
      </c>
      <c r="C938" s="1">
        <v>0</v>
      </c>
      <c r="D938" s="57">
        <f t="shared" si="33"/>
        <v>4.4451762570833588E-2</v>
      </c>
      <c r="E938" s="1">
        <f t="shared" si="32"/>
        <v>2018</v>
      </c>
      <c r="H938" s="1">
        <v>1</v>
      </c>
      <c r="I938" s="1">
        <v>1</v>
      </c>
      <c r="K938" s="1">
        <v>1</v>
      </c>
      <c r="L938" s="1">
        <v>1</v>
      </c>
    </row>
    <row r="939" spans="1:12" x14ac:dyDescent="0.3">
      <c r="A939" s="15">
        <v>43206</v>
      </c>
      <c r="B939" s="1">
        <v>1.1499999999999999</v>
      </c>
      <c r="C939" s="1">
        <v>0</v>
      </c>
      <c r="D939" s="57">
        <f t="shared" si="33"/>
        <v>0</v>
      </c>
      <c r="E939" s="1">
        <f t="shared" si="32"/>
        <v>2018</v>
      </c>
      <c r="H939" s="1">
        <v>1</v>
      </c>
      <c r="I939" s="1">
        <v>1</v>
      </c>
      <c r="K939" s="1">
        <v>1</v>
      </c>
      <c r="L939" s="1">
        <v>1</v>
      </c>
    </row>
    <row r="940" spans="1:12" x14ac:dyDescent="0.3">
      <c r="A940" s="15">
        <v>43203</v>
      </c>
      <c r="B940" s="1">
        <v>1.1499999999999999</v>
      </c>
      <c r="C940" s="1">
        <v>0</v>
      </c>
      <c r="D940" s="57">
        <f t="shared" si="33"/>
        <v>0</v>
      </c>
      <c r="E940" s="1">
        <f t="shared" si="32"/>
        <v>2018</v>
      </c>
      <c r="H940" s="1">
        <v>1</v>
      </c>
      <c r="I940" s="1">
        <v>1</v>
      </c>
      <c r="K940" s="1">
        <v>1</v>
      </c>
      <c r="L940" s="1">
        <v>1</v>
      </c>
    </row>
    <row r="941" spans="1:12" x14ac:dyDescent="0.3">
      <c r="A941" s="15">
        <v>43202</v>
      </c>
      <c r="B941" s="1">
        <v>1.05</v>
      </c>
      <c r="C941" s="1">
        <v>0</v>
      </c>
      <c r="D941" s="57">
        <f t="shared" si="33"/>
        <v>-9.0971778205726633E-2</v>
      </c>
      <c r="E941" s="1">
        <f t="shared" si="32"/>
        <v>2018</v>
      </c>
      <c r="H941" s="1">
        <v>1</v>
      </c>
      <c r="I941" s="1">
        <v>1</v>
      </c>
      <c r="K941" s="1">
        <v>1</v>
      </c>
      <c r="L941" s="1">
        <v>1</v>
      </c>
    </row>
    <row r="942" spans="1:12" x14ac:dyDescent="0.3">
      <c r="A942" s="15">
        <v>43201</v>
      </c>
      <c r="B942" s="1">
        <v>0.9</v>
      </c>
      <c r="C942" s="1">
        <v>0</v>
      </c>
      <c r="D942" s="57">
        <f t="shared" si="33"/>
        <v>-0.15415067982725836</v>
      </c>
      <c r="E942" s="1">
        <f t="shared" si="32"/>
        <v>2018</v>
      </c>
      <c r="H942" s="1">
        <v>1</v>
      </c>
      <c r="I942" s="1">
        <v>1</v>
      </c>
      <c r="K942" s="1">
        <v>1</v>
      </c>
      <c r="L942" s="1">
        <v>1</v>
      </c>
    </row>
    <row r="943" spans="1:12" x14ac:dyDescent="0.3">
      <c r="A943" s="15">
        <v>43200</v>
      </c>
      <c r="B943" s="1">
        <v>0.95</v>
      </c>
      <c r="C943" s="1">
        <v>0</v>
      </c>
      <c r="D943" s="57">
        <f t="shared" si="33"/>
        <v>5.4067221270275793E-2</v>
      </c>
      <c r="E943" s="1">
        <f t="shared" si="32"/>
        <v>2018</v>
      </c>
      <c r="H943" s="1">
        <v>1</v>
      </c>
      <c r="I943" s="1">
        <v>1</v>
      </c>
      <c r="K943" s="1">
        <v>1</v>
      </c>
      <c r="L943" s="1">
        <v>1</v>
      </c>
    </row>
    <row r="944" spans="1:12" x14ac:dyDescent="0.3">
      <c r="A944" s="15">
        <v>43199</v>
      </c>
      <c r="B944" s="1">
        <v>1</v>
      </c>
      <c r="C944" s="1">
        <v>0</v>
      </c>
      <c r="D944" s="57">
        <f t="shared" si="33"/>
        <v>5.1293294387550481E-2</v>
      </c>
      <c r="E944" s="1">
        <f t="shared" si="32"/>
        <v>2018</v>
      </c>
      <c r="H944" s="1">
        <v>1</v>
      </c>
      <c r="I944" s="1">
        <v>1</v>
      </c>
      <c r="K944" s="1">
        <v>1</v>
      </c>
      <c r="L944" s="1">
        <v>1</v>
      </c>
    </row>
    <row r="945" spans="1:12" x14ac:dyDescent="0.3">
      <c r="A945" s="15">
        <v>43196</v>
      </c>
      <c r="B945" s="1">
        <v>0.85</v>
      </c>
      <c r="C945" s="1">
        <v>0</v>
      </c>
      <c r="D945" s="57">
        <f t="shared" si="33"/>
        <v>-0.16251892949777494</v>
      </c>
      <c r="E945" s="1">
        <f t="shared" si="32"/>
        <v>2018</v>
      </c>
      <c r="H945" s="1">
        <v>1</v>
      </c>
      <c r="I945" s="1">
        <v>1</v>
      </c>
      <c r="K945" s="1">
        <v>1</v>
      </c>
      <c r="L945" s="1">
        <v>1</v>
      </c>
    </row>
    <row r="946" spans="1:12" x14ac:dyDescent="0.3">
      <c r="A946" s="15">
        <v>43195</v>
      </c>
      <c r="B946" s="1">
        <v>1</v>
      </c>
      <c r="C946" s="1">
        <v>0</v>
      </c>
      <c r="D946" s="57">
        <f t="shared" si="33"/>
        <v>0.16251892949777494</v>
      </c>
      <c r="E946" s="1">
        <f t="shared" si="32"/>
        <v>2018</v>
      </c>
      <c r="H946" s="1">
        <v>1</v>
      </c>
      <c r="I946" s="1">
        <v>1</v>
      </c>
      <c r="K946" s="1">
        <v>1</v>
      </c>
      <c r="L946" s="1">
        <v>1</v>
      </c>
    </row>
    <row r="947" spans="1:12" x14ac:dyDescent="0.3">
      <c r="A947" s="15">
        <v>43194</v>
      </c>
      <c r="B947" s="1">
        <v>1</v>
      </c>
      <c r="C947" s="1">
        <v>0</v>
      </c>
      <c r="D947" s="57">
        <f t="shared" si="33"/>
        <v>0</v>
      </c>
      <c r="E947" s="1">
        <f t="shared" si="32"/>
        <v>2018</v>
      </c>
      <c r="H947" s="1">
        <v>1</v>
      </c>
      <c r="I947" s="1">
        <v>1</v>
      </c>
      <c r="K947" s="1">
        <v>1</v>
      </c>
      <c r="L947" s="1">
        <v>1</v>
      </c>
    </row>
    <row r="948" spans="1:12" x14ac:dyDescent="0.3">
      <c r="A948" s="15">
        <v>43193</v>
      </c>
      <c r="B948" s="1">
        <v>1</v>
      </c>
      <c r="C948" s="1">
        <v>0</v>
      </c>
      <c r="D948" s="57">
        <f t="shared" si="33"/>
        <v>0</v>
      </c>
      <c r="E948" s="1">
        <f t="shared" si="32"/>
        <v>2018</v>
      </c>
      <c r="H948" s="1">
        <v>1</v>
      </c>
      <c r="I948" s="1">
        <v>1</v>
      </c>
      <c r="K948" s="1">
        <v>1</v>
      </c>
      <c r="L948" s="1">
        <v>1</v>
      </c>
    </row>
    <row r="949" spans="1:12" x14ac:dyDescent="0.3">
      <c r="A949" s="15">
        <v>43192</v>
      </c>
      <c r="B949" s="1">
        <v>1.05</v>
      </c>
      <c r="C949" s="1">
        <v>0</v>
      </c>
      <c r="D949" s="57">
        <f t="shared" si="33"/>
        <v>4.8790164169432049E-2</v>
      </c>
      <c r="E949" s="1">
        <f t="shared" si="32"/>
        <v>2018</v>
      </c>
      <c r="H949" s="1">
        <v>1</v>
      </c>
      <c r="I949" s="1">
        <v>1</v>
      </c>
      <c r="K949" s="1">
        <v>1</v>
      </c>
      <c r="L949" s="1">
        <v>1</v>
      </c>
    </row>
    <row r="950" spans="1:12" x14ac:dyDescent="0.3">
      <c r="A950" s="15">
        <v>43188</v>
      </c>
      <c r="B950" s="1">
        <v>1</v>
      </c>
      <c r="C950" s="1">
        <v>0</v>
      </c>
      <c r="D950" s="57">
        <f t="shared" si="33"/>
        <v>-4.8790164169432056E-2</v>
      </c>
      <c r="E950" s="1">
        <f t="shared" si="32"/>
        <v>2018</v>
      </c>
      <c r="H950" s="1">
        <v>1</v>
      </c>
      <c r="I950" s="1">
        <v>1</v>
      </c>
      <c r="K950" s="1">
        <v>1</v>
      </c>
      <c r="L950" s="1">
        <v>1</v>
      </c>
    </row>
    <row r="951" spans="1:12" x14ac:dyDescent="0.3">
      <c r="A951" s="15">
        <v>43187</v>
      </c>
      <c r="B951" s="1">
        <v>1.1000000000000001</v>
      </c>
      <c r="C951" s="1">
        <v>0</v>
      </c>
      <c r="D951" s="57">
        <f t="shared" si="33"/>
        <v>9.5310179804324935E-2</v>
      </c>
      <c r="E951" s="1">
        <f t="shared" si="32"/>
        <v>2018</v>
      </c>
      <c r="H951" s="1">
        <v>1</v>
      </c>
      <c r="I951" s="1">
        <v>1</v>
      </c>
      <c r="K951" s="1">
        <v>1</v>
      </c>
      <c r="L951" s="1">
        <v>1</v>
      </c>
    </row>
    <row r="952" spans="1:12" x14ac:dyDescent="0.3">
      <c r="A952" s="15">
        <v>43186</v>
      </c>
      <c r="B952" s="1">
        <v>1.1000000000000001</v>
      </c>
      <c r="C952" s="1">
        <v>0</v>
      </c>
      <c r="D952" s="57">
        <f t="shared" si="33"/>
        <v>0</v>
      </c>
      <c r="E952" s="1">
        <f t="shared" si="32"/>
        <v>2018</v>
      </c>
      <c r="H952" s="1">
        <v>1</v>
      </c>
      <c r="I952" s="1">
        <v>1</v>
      </c>
      <c r="K952" s="1">
        <v>1</v>
      </c>
      <c r="L952" s="1">
        <v>1</v>
      </c>
    </row>
    <row r="953" spans="1:12" x14ac:dyDescent="0.3">
      <c r="A953" s="15">
        <v>43185</v>
      </c>
      <c r="B953" s="1">
        <v>1</v>
      </c>
      <c r="C953" s="1">
        <v>0</v>
      </c>
      <c r="D953" s="57">
        <f t="shared" si="33"/>
        <v>-9.5310179804324893E-2</v>
      </c>
      <c r="E953" s="1">
        <f t="shared" si="32"/>
        <v>2018</v>
      </c>
      <c r="H953" s="1">
        <v>1</v>
      </c>
      <c r="I953" s="1">
        <v>1</v>
      </c>
      <c r="K953" s="1">
        <v>1</v>
      </c>
      <c r="L953" s="1">
        <v>1</v>
      </c>
    </row>
    <row r="954" spans="1:12" x14ac:dyDescent="0.3">
      <c r="A954" s="15">
        <v>43182</v>
      </c>
      <c r="B954" s="1">
        <v>1.05</v>
      </c>
      <c r="C954" s="1">
        <v>0</v>
      </c>
      <c r="D954" s="57">
        <f t="shared" si="33"/>
        <v>4.8790164169432049E-2</v>
      </c>
      <c r="E954" s="1">
        <f t="shared" si="32"/>
        <v>2018</v>
      </c>
      <c r="H954" s="1">
        <v>1</v>
      </c>
      <c r="I954" s="1">
        <v>1</v>
      </c>
      <c r="K954" s="1">
        <v>1</v>
      </c>
      <c r="L954" s="1">
        <v>1</v>
      </c>
    </row>
    <row r="955" spans="1:12" x14ac:dyDescent="0.3">
      <c r="A955" s="15">
        <v>43181</v>
      </c>
      <c r="B955" s="1">
        <v>1.05</v>
      </c>
      <c r="C955" s="1">
        <v>0</v>
      </c>
      <c r="D955" s="57">
        <f t="shared" si="33"/>
        <v>0</v>
      </c>
      <c r="E955" s="1">
        <f t="shared" si="32"/>
        <v>2018</v>
      </c>
      <c r="H955" s="1">
        <v>1</v>
      </c>
      <c r="I955" s="1">
        <v>1</v>
      </c>
      <c r="K955" s="1">
        <v>1</v>
      </c>
      <c r="L955" s="1">
        <v>1</v>
      </c>
    </row>
    <row r="956" spans="1:12" x14ac:dyDescent="0.3">
      <c r="A956" s="15">
        <v>43180</v>
      </c>
      <c r="B956" s="1">
        <v>1.1000000000000001</v>
      </c>
      <c r="C956" s="1">
        <v>0</v>
      </c>
      <c r="D956" s="57">
        <f t="shared" si="33"/>
        <v>4.6520015634892907E-2</v>
      </c>
      <c r="E956" s="1">
        <f t="shared" si="32"/>
        <v>2018</v>
      </c>
      <c r="H956" s="1">
        <v>1</v>
      </c>
      <c r="I956" s="1">
        <v>1</v>
      </c>
      <c r="K956" s="1">
        <v>1</v>
      </c>
      <c r="L956" s="1">
        <v>1</v>
      </c>
    </row>
    <row r="957" spans="1:12" x14ac:dyDescent="0.3">
      <c r="A957" s="15">
        <v>43179</v>
      </c>
      <c r="B957" s="1">
        <v>1.1499999999999999</v>
      </c>
      <c r="C957" s="1">
        <v>0</v>
      </c>
      <c r="D957" s="57">
        <f t="shared" si="33"/>
        <v>4.4451762570833588E-2</v>
      </c>
      <c r="E957" s="1">
        <f t="shared" si="32"/>
        <v>2018</v>
      </c>
      <c r="H957" s="1">
        <v>1</v>
      </c>
      <c r="I957" s="1">
        <v>1</v>
      </c>
      <c r="K957" s="1">
        <v>1</v>
      </c>
      <c r="L957" s="1">
        <v>1</v>
      </c>
    </row>
    <row r="958" spans="1:12" x14ac:dyDescent="0.3">
      <c r="A958" s="15">
        <v>43178</v>
      </c>
      <c r="B958" s="1">
        <v>1.25</v>
      </c>
      <c r="C958" s="1">
        <v>0</v>
      </c>
      <c r="D958" s="57">
        <f t="shared" si="33"/>
        <v>8.3381608939051208E-2</v>
      </c>
      <c r="E958" s="1">
        <f t="shared" si="32"/>
        <v>2018</v>
      </c>
      <c r="H958" s="1">
        <v>1</v>
      </c>
      <c r="I958" s="1">
        <v>1</v>
      </c>
      <c r="K958" s="1">
        <v>1</v>
      </c>
      <c r="L958" s="1">
        <v>1</v>
      </c>
    </row>
    <row r="959" spans="1:12" x14ac:dyDescent="0.3">
      <c r="A959" s="15">
        <v>43175</v>
      </c>
      <c r="B959" s="1">
        <v>1.3</v>
      </c>
      <c r="C959" s="1">
        <v>0</v>
      </c>
      <c r="D959" s="57">
        <f t="shared" si="33"/>
        <v>3.9220713153281329E-2</v>
      </c>
      <c r="E959" s="1">
        <f t="shared" si="32"/>
        <v>2018</v>
      </c>
      <c r="H959" s="1">
        <v>1</v>
      </c>
      <c r="I959" s="1">
        <v>1</v>
      </c>
      <c r="K959" s="1">
        <v>1</v>
      </c>
      <c r="L959" s="1">
        <v>1</v>
      </c>
    </row>
    <row r="960" spans="1:12" x14ac:dyDescent="0.3">
      <c r="A960" s="15">
        <v>43174</v>
      </c>
      <c r="B960" s="1">
        <v>1.2</v>
      </c>
      <c r="C960" s="1">
        <v>0</v>
      </c>
      <c r="D960" s="57">
        <f t="shared" si="33"/>
        <v>-8.0042707673536495E-2</v>
      </c>
      <c r="E960" s="1">
        <f t="shared" si="32"/>
        <v>2018</v>
      </c>
      <c r="H960" s="1">
        <v>1</v>
      </c>
      <c r="I960" s="1">
        <v>1</v>
      </c>
      <c r="K960" s="1">
        <v>1</v>
      </c>
      <c r="L960" s="1">
        <v>1</v>
      </c>
    </row>
    <row r="961" spans="1:12" x14ac:dyDescent="0.3">
      <c r="A961" s="15">
        <v>43173</v>
      </c>
      <c r="B961" s="1">
        <v>1.25</v>
      </c>
      <c r="C961" s="1">
        <v>0</v>
      </c>
      <c r="D961" s="57">
        <f t="shared" si="33"/>
        <v>4.08219945202552E-2</v>
      </c>
      <c r="E961" s="1">
        <f t="shared" si="32"/>
        <v>2018</v>
      </c>
      <c r="H961" s="1">
        <v>1</v>
      </c>
      <c r="I961" s="1">
        <v>1</v>
      </c>
      <c r="K961" s="1">
        <v>1</v>
      </c>
      <c r="L961" s="1">
        <v>1</v>
      </c>
    </row>
    <row r="962" spans="1:12" x14ac:dyDescent="0.3">
      <c r="A962" s="15">
        <v>43172</v>
      </c>
      <c r="B962" s="1">
        <v>1.25</v>
      </c>
      <c r="C962" s="1">
        <v>0</v>
      </c>
      <c r="D962" s="57">
        <f t="shared" si="33"/>
        <v>0</v>
      </c>
      <c r="E962" s="1">
        <f t="shared" si="32"/>
        <v>2018</v>
      </c>
      <c r="H962" s="1">
        <v>1</v>
      </c>
      <c r="I962" s="1">
        <v>1</v>
      </c>
      <c r="K962" s="1">
        <v>1</v>
      </c>
      <c r="L962" s="1">
        <v>1</v>
      </c>
    </row>
    <row r="963" spans="1:12" x14ac:dyDescent="0.3">
      <c r="A963" s="15">
        <v>43171</v>
      </c>
      <c r="B963" s="1">
        <v>1.3</v>
      </c>
      <c r="C963" s="1">
        <v>0</v>
      </c>
      <c r="D963" s="57">
        <f t="shared" si="33"/>
        <v>3.9220713153281329E-2</v>
      </c>
      <c r="E963" s="1">
        <f t="shared" si="32"/>
        <v>2018</v>
      </c>
      <c r="H963" s="1">
        <v>1</v>
      </c>
      <c r="I963" s="1">
        <v>1</v>
      </c>
      <c r="K963" s="1">
        <v>1</v>
      </c>
      <c r="L963" s="1">
        <v>1</v>
      </c>
    </row>
    <row r="964" spans="1:12" x14ac:dyDescent="0.3">
      <c r="A964" s="15">
        <v>43168</v>
      </c>
      <c r="B964" s="1">
        <v>1.25</v>
      </c>
      <c r="C964" s="1">
        <v>0</v>
      </c>
      <c r="D964" s="57">
        <f t="shared" si="33"/>
        <v>-3.9220713153281385E-2</v>
      </c>
      <c r="E964" s="1">
        <f t="shared" si="32"/>
        <v>2018</v>
      </c>
      <c r="H964" s="1">
        <v>1</v>
      </c>
      <c r="I964" s="1">
        <v>1</v>
      </c>
      <c r="K964" s="1">
        <v>1</v>
      </c>
      <c r="L964" s="1">
        <v>1</v>
      </c>
    </row>
    <row r="965" spans="1:12" x14ac:dyDescent="0.3">
      <c r="A965" s="15">
        <v>43167</v>
      </c>
      <c r="B965" s="1">
        <v>1.3</v>
      </c>
      <c r="C965" s="1">
        <v>0</v>
      </c>
      <c r="D965" s="57">
        <f t="shared" si="33"/>
        <v>3.9220713153281329E-2</v>
      </c>
      <c r="E965" s="1">
        <f t="shared" si="32"/>
        <v>2018</v>
      </c>
      <c r="H965" s="1">
        <v>1</v>
      </c>
      <c r="I965" s="1">
        <v>1</v>
      </c>
      <c r="K965" s="1">
        <v>1</v>
      </c>
      <c r="L965" s="1">
        <v>1</v>
      </c>
    </row>
    <row r="966" spans="1:12" x14ac:dyDescent="0.3">
      <c r="A966" s="15">
        <v>43166</v>
      </c>
      <c r="B966" s="1">
        <v>1.35</v>
      </c>
      <c r="C966" s="1">
        <v>0</v>
      </c>
      <c r="D966" s="57">
        <f t="shared" si="33"/>
        <v>3.7740327982847113E-2</v>
      </c>
      <c r="E966" s="1">
        <f t="shared" si="32"/>
        <v>2018</v>
      </c>
      <c r="H966" s="1">
        <v>1</v>
      </c>
      <c r="I966" s="1">
        <v>1</v>
      </c>
      <c r="K966" s="1">
        <v>1</v>
      </c>
      <c r="L966" s="1">
        <v>1</v>
      </c>
    </row>
    <row r="967" spans="1:12" x14ac:dyDescent="0.3">
      <c r="A967" s="15">
        <v>43165</v>
      </c>
      <c r="B967" s="1">
        <v>1.4</v>
      </c>
      <c r="C967" s="1">
        <v>0</v>
      </c>
      <c r="D967" s="57">
        <f t="shared" si="33"/>
        <v>3.6367644170874791E-2</v>
      </c>
      <c r="E967" s="1">
        <f t="shared" si="32"/>
        <v>2018</v>
      </c>
      <c r="H967" s="1">
        <v>1</v>
      </c>
      <c r="I967" s="1">
        <v>1</v>
      </c>
      <c r="K967" s="1">
        <v>1</v>
      </c>
      <c r="L967" s="1">
        <v>1</v>
      </c>
    </row>
    <row r="968" spans="1:12" x14ac:dyDescent="0.3">
      <c r="A968" s="15">
        <v>43164</v>
      </c>
      <c r="B968" s="1">
        <v>1.45</v>
      </c>
      <c r="C968" s="1">
        <v>0</v>
      </c>
      <c r="D968" s="57">
        <f t="shared" si="33"/>
        <v>3.5091319811270193E-2</v>
      </c>
      <c r="E968" s="1">
        <f t="shared" si="32"/>
        <v>2018</v>
      </c>
      <c r="H968" s="1">
        <v>1</v>
      </c>
      <c r="I968" s="1">
        <v>1</v>
      </c>
      <c r="K968" s="1">
        <v>1</v>
      </c>
      <c r="L968" s="1">
        <v>1</v>
      </c>
    </row>
    <row r="969" spans="1:12" x14ac:dyDescent="0.3">
      <c r="A969" s="15">
        <v>43161</v>
      </c>
      <c r="B969" s="1">
        <v>1.45</v>
      </c>
      <c r="C969" s="1">
        <v>0</v>
      </c>
      <c r="D969" s="57">
        <f t="shared" si="33"/>
        <v>0</v>
      </c>
      <c r="E969" s="1">
        <f t="shared" ref="E969:E1032" si="34">YEAR(A969)</f>
        <v>2018</v>
      </c>
      <c r="H969" s="1">
        <v>1</v>
      </c>
      <c r="I969" s="1">
        <v>1</v>
      </c>
      <c r="K969" s="1">
        <v>1</v>
      </c>
      <c r="L969" s="1">
        <v>1</v>
      </c>
    </row>
    <row r="970" spans="1:12" x14ac:dyDescent="0.3">
      <c r="A970" s="15">
        <v>43160</v>
      </c>
      <c r="B970" s="1">
        <v>1.45</v>
      </c>
      <c r="C970" s="1">
        <v>0</v>
      </c>
      <c r="D970" s="57">
        <f t="shared" si="33"/>
        <v>0</v>
      </c>
      <c r="E970" s="1">
        <f t="shared" si="34"/>
        <v>2018</v>
      </c>
      <c r="H970" s="1">
        <v>1</v>
      </c>
      <c r="I970" s="1">
        <v>1</v>
      </c>
      <c r="K970" s="1">
        <v>1</v>
      </c>
      <c r="L970" s="1">
        <v>1</v>
      </c>
    </row>
    <row r="971" spans="1:12" x14ac:dyDescent="0.3">
      <c r="A971" s="15">
        <v>43159</v>
      </c>
      <c r="B971" s="1">
        <v>1.4</v>
      </c>
      <c r="C971" s="1">
        <v>0</v>
      </c>
      <c r="D971" s="57">
        <f t="shared" ref="D971:D1034" si="35">LN((C971+B971)/(B970))</f>
        <v>-3.5091319811270172E-2</v>
      </c>
      <c r="E971" s="1">
        <f t="shared" si="34"/>
        <v>2018</v>
      </c>
      <c r="H971" s="1">
        <v>1</v>
      </c>
      <c r="I971" s="1">
        <v>1</v>
      </c>
      <c r="K971" s="1">
        <v>1</v>
      </c>
      <c r="L971" s="1">
        <v>1</v>
      </c>
    </row>
    <row r="972" spans="1:12" x14ac:dyDescent="0.3">
      <c r="A972" s="15">
        <v>43158</v>
      </c>
      <c r="B972" s="1">
        <v>1.35</v>
      </c>
      <c r="C972" s="1">
        <v>0</v>
      </c>
      <c r="D972" s="57">
        <f t="shared" si="35"/>
        <v>-3.6367644170874715E-2</v>
      </c>
      <c r="E972" s="1">
        <f t="shared" si="34"/>
        <v>2018</v>
      </c>
      <c r="H972" s="1">
        <v>1</v>
      </c>
      <c r="I972" s="1">
        <v>1</v>
      </c>
      <c r="K972" s="1">
        <v>1</v>
      </c>
      <c r="L972" s="1">
        <v>1</v>
      </c>
    </row>
    <row r="973" spans="1:12" x14ac:dyDescent="0.3">
      <c r="A973" s="15">
        <v>43157</v>
      </c>
      <c r="B973" s="1">
        <v>1.45</v>
      </c>
      <c r="C973" s="1">
        <v>0</v>
      </c>
      <c r="D973" s="57">
        <f t="shared" si="35"/>
        <v>7.1458963982144852E-2</v>
      </c>
      <c r="E973" s="1">
        <f t="shared" si="34"/>
        <v>2018</v>
      </c>
      <c r="H973" s="1">
        <v>1</v>
      </c>
      <c r="I973" s="1">
        <v>1</v>
      </c>
      <c r="K973" s="1">
        <v>1</v>
      </c>
      <c r="L973" s="1">
        <v>1</v>
      </c>
    </row>
    <row r="974" spans="1:12" x14ac:dyDescent="0.3">
      <c r="A974" s="15">
        <v>43154</v>
      </c>
      <c r="B974" s="1">
        <v>1.45</v>
      </c>
      <c r="C974" s="1">
        <v>0</v>
      </c>
      <c r="D974" s="57">
        <f t="shared" si="35"/>
        <v>0</v>
      </c>
      <c r="E974" s="1">
        <f t="shared" si="34"/>
        <v>2018</v>
      </c>
      <c r="H974" s="1">
        <v>1</v>
      </c>
      <c r="I974" s="1">
        <v>1</v>
      </c>
      <c r="K974" s="1">
        <v>1</v>
      </c>
      <c r="L974" s="1">
        <v>1</v>
      </c>
    </row>
    <row r="975" spans="1:12" x14ac:dyDescent="0.3">
      <c r="A975" s="15">
        <v>43153</v>
      </c>
      <c r="B975" s="1">
        <v>1.3</v>
      </c>
      <c r="C975" s="1">
        <v>0</v>
      </c>
      <c r="D975" s="57">
        <f t="shared" si="35"/>
        <v>-0.10919929196499197</v>
      </c>
      <c r="E975" s="1">
        <f t="shared" si="34"/>
        <v>2018</v>
      </c>
      <c r="H975" s="1">
        <v>1</v>
      </c>
      <c r="I975" s="1">
        <v>1</v>
      </c>
      <c r="K975" s="1">
        <v>1</v>
      </c>
      <c r="L975" s="1">
        <v>1</v>
      </c>
    </row>
    <row r="976" spans="1:12" x14ac:dyDescent="0.3">
      <c r="A976" s="15">
        <v>43152</v>
      </c>
      <c r="B976" s="1">
        <v>1.35</v>
      </c>
      <c r="C976" s="1">
        <v>0</v>
      </c>
      <c r="D976" s="57">
        <f t="shared" si="35"/>
        <v>3.7740327982847113E-2</v>
      </c>
      <c r="E976" s="1">
        <f t="shared" si="34"/>
        <v>2018</v>
      </c>
      <c r="H976" s="1">
        <v>1</v>
      </c>
      <c r="I976" s="1">
        <v>1</v>
      </c>
      <c r="K976" s="1">
        <v>1</v>
      </c>
      <c r="L976" s="1">
        <v>1</v>
      </c>
    </row>
    <row r="977" spans="1:12" x14ac:dyDescent="0.3">
      <c r="A977" s="15">
        <v>43151</v>
      </c>
      <c r="B977" s="1">
        <v>1.5</v>
      </c>
      <c r="C977" s="1">
        <v>0</v>
      </c>
      <c r="D977" s="57">
        <f t="shared" si="35"/>
        <v>0.10536051565782614</v>
      </c>
      <c r="E977" s="1">
        <f t="shared" si="34"/>
        <v>2018</v>
      </c>
      <c r="H977" s="1">
        <v>1</v>
      </c>
      <c r="I977" s="1">
        <v>1</v>
      </c>
      <c r="K977" s="1">
        <v>1</v>
      </c>
      <c r="L977" s="1">
        <v>1</v>
      </c>
    </row>
    <row r="978" spans="1:12" x14ac:dyDescent="0.3">
      <c r="A978" s="15">
        <v>43147</v>
      </c>
      <c r="B978" s="1">
        <v>1.6</v>
      </c>
      <c r="C978" s="1">
        <v>0</v>
      </c>
      <c r="D978" s="57">
        <f t="shared" si="35"/>
        <v>6.4538521137571164E-2</v>
      </c>
      <c r="E978" s="1">
        <f t="shared" si="34"/>
        <v>2018</v>
      </c>
      <c r="H978" s="1">
        <v>1</v>
      </c>
      <c r="I978" s="1">
        <v>1</v>
      </c>
      <c r="K978" s="1">
        <v>1</v>
      </c>
      <c r="L978" s="1">
        <v>1</v>
      </c>
    </row>
    <row r="979" spans="1:12" x14ac:dyDescent="0.3">
      <c r="A979" s="15">
        <v>43146</v>
      </c>
      <c r="B979" s="1">
        <v>1.8</v>
      </c>
      <c r="C979" s="1">
        <v>0</v>
      </c>
      <c r="D979" s="57">
        <f t="shared" si="35"/>
        <v>0.11778303565638346</v>
      </c>
      <c r="E979" s="1">
        <f t="shared" si="34"/>
        <v>2018</v>
      </c>
      <c r="H979" s="1">
        <v>1</v>
      </c>
      <c r="I979" s="1">
        <v>1</v>
      </c>
      <c r="K979" s="1">
        <v>1</v>
      </c>
      <c r="L979" s="1">
        <v>1</v>
      </c>
    </row>
    <row r="980" spans="1:12" x14ac:dyDescent="0.3">
      <c r="A980" s="15">
        <v>43145</v>
      </c>
      <c r="B980" s="1">
        <v>1.45</v>
      </c>
      <c r="C980" s="1">
        <v>0</v>
      </c>
      <c r="D980" s="57">
        <f t="shared" si="35"/>
        <v>-0.21622310846963608</v>
      </c>
      <c r="E980" s="1">
        <f t="shared" si="34"/>
        <v>2018</v>
      </c>
      <c r="H980" s="1">
        <v>1</v>
      </c>
      <c r="I980" s="1">
        <v>1</v>
      </c>
      <c r="K980" s="1">
        <v>1</v>
      </c>
      <c r="L980" s="1">
        <v>1</v>
      </c>
    </row>
    <row r="981" spans="1:12" x14ac:dyDescent="0.3">
      <c r="A981" s="15">
        <v>43144</v>
      </c>
      <c r="B981" s="1">
        <v>1.25</v>
      </c>
      <c r="C981" s="1">
        <v>0</v>
      </c>
      <c r="D981" s="57">
        <f t="shared" si="35"/>
        <v>-0.14842000511827322</v>
      </c>
      <c r="E981" s="1">
        <f t="shared" si="34"/>
        <v>2018</v>
      </c>
      <c r="H981" s="1">
        <v>1</v>
      </c>
      <c r="I981" s="1">
        <v>1</v>
      </c>
      <c r="K981" s="1">
        <v>1</v>
      </c>
      <c r="L981" s="1">
        <v>1</v>
      </c>
    </row>
    <row r="982" spans="1:12" x14ac:dyDescent="0.3">
      <c r="A982" s="15">
        <v>43143</v>
      </c>
      <c r="B982" s="1">
        <v>1.3</v>
      </c>
      <c r="C982" s="1">
        <v>0</v>
      </c>
      <c r="D982" s="57">
        <f t="shared" si="35"/>
        <v>3.9220713153281329E-2</v>
      </c>
      <c r="E982" s="1">
        <f t="shared" si="34"/>
        <v>2018</v>
      </c>
      <c r="H982" s="1">
        <v>1</v>
      </c>
      <c r="I982" s="1">
        <v>1</v>
      </c>
      <c r="K982" s="1">
        <v>1</v>
      </c>
      <c r="L982" s="1">
        <v>1</v>
      </c>
    </row>
    <row r="983" spans="1:12" x14ac:dyDescent="0.3">
      <c r="A983" s="15">
        <v>43140</v>
      </c>
      <c r="B983" s="1">
        <v>1.3</v>
      </c>
      <c r="C983" s="1">
        <v>0</v>
      </c>
      <c r="D983" s="57">
        <f t="shared" si="35"/>
        <v>0</v>
      </c>
      <c r="E983" s="1">
        <f t="shared" si="34"/>
        <v>2018</v>
      </c>
      <c r="H983" s="1">
        <v>1</v>
      </c>
      <c r="I983" s="1">
        <v>1</v>
      </c>
      <c r="K983" s="1">
        <v>1</v>
      </c>
      <c r="L983" s="1">
        <v>1</v>
      </c>
    </row>
    <row r="984" spans="1:12" x14ac:dyDescent="0.3">
      <c r="A984" s="15">
        <v>43139</v>
      </c>
      <c r="B984" s="1">
        <v>1.35</v>
      </c>
      <c r="C984" s="1">
        <v>0</v>
      </c>
      <c r="D984" s="57">
        <f t="shared" si="35"/>
        <v>3.7740327982847113E-2</v>
      </c>
      <c r="E984" s="1">
        <f t="shared" si="34"/>
        <v>2018</v>
      </c>
      <c r="H984" s="1">
        <v>1</v>
      </c>
      <c r="I984" s="1">
        <v>1</v>
      </c>
      <c r="K984" s="1">
        <v>1</v>
      </c>
      <c r="L984" s="1">
        <v>1</v>
      </c>
    </row>
    <row r="985" spans="1:12" x14ac:dyDescent="0.3">
      <c r="A985" s="15">
        <v>43138</v>
      </c>
      <c r="B985" s="1">
        <v>1.25</v>
      </c>
      <c r="C985" s="1">
        <v>0</v>
      </c>
      <c r="D985" s="57">
        <f t="shared" si="35"/>
        <v>-7.6961041136128436E-2</v>
      </c>
      <c r="E985" s="1">
        <f t="shared" si="34"/>
        <v>2018</v>
      </c>
      <c r="H985" s="1">
        <v>1</v>
      </c>
      <c r="I985" s="1">
        <v>1</v>
      </c>
      <c r="K985" s="1">
        <v>1</v>
      </c>
      <c r="L985" s="1">
        <v>1</v>
      </c>
    </row>
    <row r="986" spans="1:12" x14ac:dyDescent="0.3">
      <c r="A986" s="15">
        <v>43137</v>
      </c>
      <c r="B986" s="1">
        <v>1.3</v>
      </c>
      <c r="C986" s="1">
        <v>0</v>
      </c>
      <c r="D986" s="57">
        <f t="shared" si="35"/>
        <v>3.9220713153281329E-2</v>
      </c>
      <c r="E986" s="1">
        <f t="shared" si="34"/>
        <v>2018</v>
      </c>
      <c r="H986" s="1">
        <v>1</v>
      </c>
      <c r="I986" s="1">
        <v>1</v>
      </c>
      <c r="K986" s="1">
        <v>1</v>
      </c>
      <c r="L986" s="1">
        <v>1</v>
      </c>
    </row>
    <row r="987" spans="1:12" x14ac:dyDescent="0.3">
      <c r="A987" s="15">
        <v>43136</v>
      </c>
      <c r="B987" s="1">
        <v>1.1499999999999999</v>
      </c>
      <c r="C987" s="1">
        <v>0</v>
      </c>
      <c r="D987" s="57">
        <f t="shared" si="35"/>
        <v>-0.12260232209233252</v>
      </c>
      <c r="E987" s="1">
        <f t="shared" si="34"/>
        <v>2018</v>
      </c>
      <c r="H987" s="1">
        <v>1</v>
      </c>
      <c r="I987" s="1">
        <v>1</v>
      </c>
      <c r="K987" s="1">
        <v>1</v>
      </c>
      <c r="L987" s="1">
        <v>1</v>
      </c>
    </row>
    <row r="988" spans="1:12" x14ac:dyDescent="0.3">
      <c r="A988" s="15">
        <v>43133</v>
      </c>
      <c r="B988" s="1">
        <v>1.2</v>
      </c>
      <c r="C988" s="1">
        <v>0</v>
      </c>
      <c r="D988" s="57">
        <f t="shared" si="35"/>
        <v>4.2559614418795903E-2</v>
      </c>
      <c r="E988" s="1">
        <f t="shared" si="34"/>
        <v>2018</v>
      </c>
      <c r="H988" s="1">
        <v>1</v>
      </c>
      <c r="I988" s="1">
        <v>1</v>
      </c>
      <c r="K988" s="1">
        <v>1</v>
      </c>
      <c r="L988" s="1">
        <v>1</v>
      </c>
    </row>
    <row r="989" spans="1:12" x14ac:dyDescent="0.3">
      <c r="A989" s="15">
        <v>43132</v>
      </c>
      <c r="B989" s="1">
        <v>1.35</v>
      </c>
      <c r="C989" s="1">
        <v>0</v>
      </c>
      <c r="D989" s="57">
        <f t="shared" si="35"/>
        <v>0.11778303565638365</v>
      </c>
      <c r="E989" s="1">
        <f t="shared" si="34"/>
        <v>2018</v>
      </c>
      <c r="H989" s="1">
        <v>1</v>
      </c>
      <c r="I989" s="1">
        <v>1</v>
      </c>
      <c r="K989" s="1">
        <v>1</v>
      </c>
      <c r="L989" s="1">
        <v>1</v>
      </c>
    </row>
    <row r="990" spans="1:12" x14ac:dyDescent="0.3">
      <c r="A990" s="15">
        <v>43131</v>
      </c>
      <c r="B990" s="1">
        <v>1.5</v>
      </c>
      <c r="C990" s="1">
        <v>0</v>
      </c>
      <c r="D990" s="57">
        <f t="shared" si="35"/>
        <v>0.10536051565782614</v>
      </c>
      <c r="E990" s="1">
        <f t="shared" si="34"/>
        <v>2018</v>
      </c>
      <c r="H990" s="1">
        <v>1</v>
      </c>
      <c r="I990" s="1">
        <v>1</v>
      </c>
      <c r="K990" s="1">
        <v>1</v>
      </c>
      <c r="L990" s="1">
        <v>1</v>
      </c>
    </row>
    <row r="991" spans="1:12" x14ac:dyDescent="0.3">
      <c r="A991" s="15">
        <v>43130</v>
      </c>
      <c r="B991" s="1">
        <v>1.45</v>
      </c>
      <c r="C991" s="1">
        <v>0</v>
      </c>
      <c r="D991" s="57">
        <f t="shared" si="35"/>
        <v>-3.3901551675681339E-2</v>
      </c>
      <c r="E991" s="1">
        <f t="shared" si="34"/>
        <v>2018</v>
      </c>
      <c r="H991" s="1">
        <v>1</v>
      </c>
      <c r="I991" s="1">
        <v>1</v>
      </c>
      <c r="K991" s="1">
        <v>1</v>
      </c>
      <c r="L991" s="1">
        <v>1</v>
      </c>
    </row>
    <row r="992" spans="1:12" x14ac:dyDescent="0.3">
      <c r="A992" s="15">
        <v>43129</v>
      </c>
      <c r="B992" s="1">
        <v>1.65</v>
      </c>
      <c r="C992" s="1">
        <v>0</v>
      </c>
      <c r="D992" s="57">
        <f t="shared" si="35"/>
        <v>0.12921173148000625</v>
      </c>
      <c r="E992" s="1">
        <f t="shared" si="34"/>
        <v>2018</v>
      </c>
      <c r="H992" s="1">
        <v>1</v>
      </c>
      <c r="I992" s="1">
        <v>1</v>
      </c>
      <c r="K992" s="1">
        <v>1</v>
      </c>
      <c r="L992" s="1">
        <v>1</v>
      </c>
    </row>
    <row r="993" spans="1:12" x14ac:dyDescent="0.3">
      <c r="A993" s="15">
        <v>43126</v>
      </c>
      <c r="B993" s="1">
        <v>1.75</v>
      </c>
      <c r="C993" s="1">
        <v>0</v>
      </c>
      <c r="D993" s="57">
        <f t="shared" si="35"/>
        <v>5.8840500022933395E-2</v>
      </c>
      <c r="E993" s="1">
        <f t="shared" si="34"/>
        <v>2018</v>
      </c>
      <c r="H993" s="1">
        <v>1</v>
      </c>
      <c r="I993" s="1">
        <v>1</v>
      </c>
      <c r="K993" s="1">
        <v>1</v>
      </c>
      <c r="L993" s="1">
        <v>1</v>
      </c>
    </row>
    <row r="994" spans="1:12" x14ac:dyDescent="0.3">
      <c r="A994" s="15">
        <v>43125</v>
      </c>
      <c r="B994" s="1">
        <v>1.8</v>
      </c>
      <c r="C994" s="1">
        <v>0</v>
      </c>
      <c r="D994" s="57">
        <f t="shared" si="35"/>
        <v>2.8170876966696439E-2</v>
      </c>
      <c r="E994" s="1">
        <f t="shared" si="34"/>
        <v>2018</v>
      </c>
      <c r="H994" s="1">
        <v>1</v>
      </c>
      <c r="I994" s="1">
        <v>1</v>
      </c>
      <c r="K994" s="1">
        <v>1</v>
      </c>
      <c r="L994" s="1">
        <v>1</v>
      </c>
    </row>
    <row r="995" spans="1:12" x14ac:dyDescent="0.3">
      <c r="A995" s="15">
        <v>43124</v>
      </c>
      <c r="B995" s="1">
        <v>2</v>
      </c>
      <c r="C995" s="1">
        <v>0</v>
      </c>
      <c r="D995" s="57">
        <f t="shared" si="35"/>
        <v>0.10536051565782635</v>
      </c>
      <c r="E995" s="1">
        <f t="shared" si="34"/>
        <v>2018</v>
      </c>
      <c r="H995" s="1">
        <v>1</v>
      </c>
      <c r="I995" s="1">
        <v>1</v>
      </c>
      <c r="K995" s="1">
        <v>1</v>
      </c>
      <c r="L995" s="1">
        <v>1</v>
      </c>
    </row>
    <row r="996" spans="1:12" x14ac:dyDescent="0.3">
      <c r="A996" s="15">
        <v>43123</v>
      </c>
      <c r="B996" s="1">
        <v>2.0499999999999998</v>
      </c>
      <c r="C996" s="1">
        <v>0</v>
      </c>
      <c r="D996" s="57">
        <f t="shared" si="35"/>
        <v>2.4692612590371414E-2</v>
      </c>
      <c r="E996" s="1">
        <f t="shared" si="34"/>
        <v>2018</v>
      </c>
      <c r="H996" s="1">
        <v>1</v>
      </c>
      <c r="I996" s="1">
        <v>1</v>
      </c>
      <c r="K996" s="1">
        <v>1</v>
      </c>
      <c r="L996" s="1">
        <v>1</v>
      </c>
    </row>
    <row r="997" spans="1:12" x14ac:dyDescent="0.3">
      <c r="A997" s="15">
        <v>43122</v>
      </c>
      <c r="B997" s="1">
        <v>2.1</v>
      </c>
      <c r="C997" s="1">
        <v>0</v>
      </c>
      <c r="D997" s="57">
        <f t="shared" si="35"/>
        <v>2.4097551579060524E-2</v>
      </c>
      <c r="E997" s="1">
        <f t="shared" si="34"/>
        <v>2018</v>
      </c>
      <c r="H997" s="1">
        <v>1</v>
      </c>
      <c r="I997" s="1">
        <v>1</v>
      </c>
      <c r="K997" s="1">
        <v>1</v>
      </c>
      <c r="L997" s="1">
        <v>1</v>
      </c>
    </row>
    <row r="998" spans="1:12" x14ac:dyDescent="0.3">
      <c r="A998" s="15">
        <v>43119</v>
      </c>
      <c r="B998" s="1">
        <v>2.15</v>
      </c>
      <c r="C998" s="1">
        <v>0</v>
      </c>
      <c r="D998" s="57">
        <f t="shared" si="35"/>
        <v>2.3530497410194036E-2</v>
      </c>
      <c r="E998" s="1">
        <f t="shared" si="34"/>
        <v>2018</v>
      </c>
      <c r="H998" s="1">
        <v>1</v>
      </c>
      <c r="I998" s="1">
        <v>1</v>
      </c>
      <c r="K998" s="1">
        <v>1</v>
      </c>
      <c r="L998" s="1">
        <v>1</v>
      </c>
    </row>
    <row r="999" spans="1:12" x14ac:dyDescent="0.3">
      <c r="A999" s="15">
        <v>43118</v>
      </c>
      <c r="B999" s="1">
        <v>2.2999999999999998</v>
      </c>
      <c r="C999" s="1">
        <v>0</v>
      </c>
      <c r="D999" s="57">
        <f t="shared" si="35"/>
        <v>6.7441280795532479E-2</v>
      </c>
      <c r="E999" s="1">
        <f t="shared" si="34"/>
        <v>2018</v>
      </c>
      <c r="H999" s="1">
        <v>1</v>
      </c>
      <c r="I999" s="1">
        <v>1</v>
      </c>
      <c r="K999" s="1">
        <v>1</v>
      </c>
      <c r="L999" s="1">
        <v>1</v>
      </c>
    </row>
    <row r="1000" spans="1:12" x14ac:dyDescent="0.3">
      <c r="A1000" s="15">
        <v>43117</v>
      </c>
      <c r="B1000" s="1">
        <v>2</v>
      </c>
      <c r="C1000" s="1">
        <v>0</v>
      </c>
      <c r="D1000" s="57">
        <f t="shared" si="35"/>
        <v>-0.1397619423751586</v>
      </c>
      <c r="E1000" s="1">
        <f t="shared" si="34"/>
        <v>2018</v>
      </c>
      <c r="H1000" s="1">
        <v>1</v>
      </c>
      <c r="I1000" s="1">
        <v>1</v>
      </c>
      <c r="K1000" s="1">
        <v>1</v>
      </c>
      <c r="L1000" s="1">
        <v>1</v>
      </c>
    </row>
    <row r="1001" spans="1:12" x14ac:dyDescent="0.3">
      <c r="A1001" s="15">
        <v>43116</v>
      </c>
      <c r="B1001" s="1">
        <v>2</v>
      </c>
      <c r="C1001" s="1">
        <v>0</v>
      </c>
      <c r="D1001" s="57">
        <f t="shared" si="35"/>
        <v>0</v>
      </c>
      <c r="E1001" s="1">
        <f t="shared" si="34"/>
        <v>2018</v>
      </c>
      <c r="H1001" s="1">
        <v>1</v>
      </c>
      <c r="I1001" s="1">
        <v>1</v>
      </c>
      <c r="K1001" s="1">
        <v>1</v>
      </c>
      <c r="L1001" s="1">
        <v>1</v>
      </c>
    </row>
    <row r="1002" spans="1:12" x14ac:dyDescent="0.3">
      <c r="A1002" s="15">
        <v>43115</v>
      </c>
      <c r="B1002" s="1">
        <v>2.25</v>
      </c>
      <c r="C1002" s="1">
        <v>0</v>
      </c>
      <c r="D1002" s="57">
        <f t="shared" si="35"/>
        <v>0.11778303565638346</v>
      </c>
      <c r="E1002" s="1">
        <f t="shared" si="34"/>
        <v>2018</v>
      </c>
      <c r="H1002" s="1">
        <v>1</v>
      </c>
      <c r="I1002" s="1">
        <v>1</v>
      </c>
      <c r="K1002" s="1">
        <v>1</v>
      </c>
      <c r="L1002" s="1">
        <v>1</v>
      </c>
    </row>
    <row r="1003" spans="1:12" x14ac:dyDescent="0.3">
      <c r="A1003" s="15">
        <v>43112</v>
      </c>
      <c r="B1003" s="1">
        <v>2.15</v>
      </c>
      <c r="C1003" s="1">
        <v>0</v>
      </c>
      <c r="D1003" s="57">
        <f t="shared" si="35"/>
        <v>-4.5462374076757399E-2</v>
      </c>
      <c r="E1003" s="1">
        <f t="shared" si="34"/>
        <v>2018</v>
      </c>
      <c r="H1003" s="1">
        <v>1</v>
      </c>
      <c r="I1003" s="1">
        <v>1</v>
      </c>
      <c r="K1003" s="1">
        <v>1</v>
      </c>
      <c r="L1003" s="1">
        <v>1</v>
      </c>
    </row>
    <row r="1004" spans="1:12" x14ac:dyDescent="0.3">
      <c r="A1004" s="15">
        <v>43111</v>
      </c>
      <c r="B1004" s="1">
        <v>2.4</v>
      </c>
      <c r="C1004" s="1">
        <v>0</v>
      </c>
      <c r="D1004" s="57">
        <f t="shared" si="35"/>
        <v>0.11000089521432849</v>
      </c>
      <c r="E1004" s="1">
        <f t="shared" si="34"/>
        <v>2018</v>
      </c>
      <c r="H1004" s="1">
        <v>1</v>
      </c>
      <c r="I1004" s="1">
        <v>1</v>
      </c>
      <c r="K1004" s="1">
        <v>1</v>
      </c>
      <c r="L1004" s="1">
        <v>1</v>
      </c>
    </row>
    <row r="1005" spans="1:12" x14ac:dyDescent="0.3">
      <c r="A1005" s="15">
        <v>43110</v>
      </c>
      <c r="B1005" s="1">
        <v>2.5</v>
      </c>
      <c r="C1005" s="1">
        <v>0</v>
      </c>
      <c r="D1005" s="57">
        <f t="shared" si="35"/>
        <v>4.08219945202552E-2</v>
      </c>
      <c r="E1005" s="1">
        <f t="shared" si="34"/>
        <v>2018</v>
      </c>
      <c r="H1005" s="1">
        <v>1</v>
      </c>
      <c r="I1005" s="1">
        <v>1</v>
      </c>
      <c r="K1005" s="1">
        <v>1</v>
      </c>
      <c r="L1005" s="1">
        <v>1</v>
      </c>
    </row>
    <row r="1006" spans="1:12" x14ac:dyDescent="0.3">
      <c r="A1006" s="15">
        <v>43109</v>
      </c>
      <c r="B1006" s="1">
        <v>2.5</v>
      </c>
      <c r="C1006" s="1">
        <v>0</v>
      </c>
      <c r="D1006" s="57">
        <f t="shared" si="35"/>
        <v>0</v>
      </c>
      <c r="E1006" s="1">
        <f t="shared" si="34"/>
        <v>2018</v>
      </c>
      <c r="H1006" s="1">
        <v>1</v>
      </c>
      <c r="I1006" s="1">
        <v>1</v>
      </c>
      <c r="K1006" s="1">
        <v>1</v>
      </c>
      <c r="L1006" s="1">
        <v>1</v>
      </c>
    </row>
    <row r="1007" spans="1:12" x14ac:dyDescent="0.3">
      <c r="A1007" s="15">
        <v>43108</v>
      </c>
      <c r="B1007" s="1">
        <v>2.5499999999999998</v>
      </c>
      <c r="C1007" s="1">
        <v>0</v>
      </c>
      <c r="D1007" s="57">
        <f t="shared" si="35"/>
        <v>1.980262729617973E-2</v>
      </c>
      <c r="E1007" s="1">
        <f t="shared" si="34"/>
        <v>2018</v>
      </c>
      <c r="H1007" s="1">
        <v>1</v>
      </c>
      <c r="I1007" s="1">
        <v>1</v>
      </c>
      <c r="K1007" s="1">
        <v>1</v>
      </c>
      <c r="L1007" s="1">
        <v>1</v>
      </c>
    </row>
    <row r="1008" spans="1:12" x14ac:dyDescent="0.3">
      <c r="A1008" s="15">
        <v>43105</v>
      </c>
      <c r="B1008" s="1">
        <v>2.7</v>
      </c>
      <c r="C1008" s="1">
        <v>0</v>
      </c>
      <c r="D1008" s="57">
        <f t="shared" si="35"/>
        <v>5.7158413839948831E-2</v>
      </c>
      <c r="E1008" s="1">
        <f t="shared" si="34"/>
        <v>2018</v>
      </c>
      <c r="H1008" s="1">
        <v>1</v>
      </c>
      <c r="I1008" s="1">
        <v>1</v>
      </c>
      <c r="K1008" s="1">
        <v>1</v>
      </c>
      <c r="L1008" s="1">
        <v>1</v>
      </c>
    </row>
    <row r="1009" spans="1:12" x14ac:dyDescent="0.3">
      <c r="A1009" s="15">
        <v>43104</v>
      </c>
      <c r="B1009" s="1">
        <v>2.5499999999999998</v>
      </c>
      <c r="C1009" s="1">
        <v>0</v>
      </c>
      <c r="D1009" s="57">
        <f t="shared" si="35"/>
        <v>-5.7158413839948755E-2</v>
      </c>
      <c r="E1009" s="1">
        <f t="shared" si="34"/>
        <v>2018</v>
      </c>
      <c r="H1009" s="1">
        <v>1</v>
      </c>
      <c r="I1009" s="1">
        <v>1</v>
      </c>
      <c r="K1009" s="1">
        <v>1</v>
      </c>
      <c r="L1009" s="1">
        <v>1</v>
      </c>
    </row>
    <row r="1010" spans="1:12" x14ac:dyDescent="0.3">
      <c r="A1010" s="15">
        <v>43103</v>
      </c>
      <c r="B1010" s="1">
        <v>2.5</v>
      </c>
      <c r="C1010" s="1">
        <v>0</v>
      </c>
      <c r="D1010" s="57">
        <f t="shared" si="35"/>
        <v>-1.9802627296179643E-2</v>
      </c>
      <c r="E1010" s="1">
        <f t="shared" si="34"/>
        <v>2018</v>
      </c>
      <c r="H1010" s="1">
        <v>1</v>
      </c>
      <c r="I1010" s="1">
        <v>1</v>
      </c>
      <c r="K1010" s="1">
        <v>1</v>
      </c>
      <c r="L1010" s="1">
        <v>1</v>
      </c>
    </row>
    <row r="1011" spans="1:12" x14ac:dyDescent="0.3">
      <c r="A1011" s="15">
        <v>43102</v>
      </c>
      <c r="B1011" s="1">
        <v>2.7</v>
      </c>
      <c r="C1011" s="1">
        <v>0</v>
      </c>
      <c r="D1011" s="57">
        <f t="shared" si="35"/>
        <v>7.6961041136128394E-2</v>
      </c>
      <c r="E1011" s="1">
        <f t="shared" si="34"/>
        <v>2018</v>
      </c>
      <c r="H1011" s="1">
        <v>1</v>
      </c>
      <c r="I1011" s="1">
        <v>1</v>
      </c>
      <c r="K1011" s="1">
        <v>1</v>
      </c>
      <c r="L1011" s="1">
        <v>1</v>
      </c>
    </row>
    <row r="1012" spans="1:12" x14ac:dyDescent="0.3">
      <c r="A1012" s="15">
        <v>43098</v>
      </c>
      <c r="B1012" s="1">
        <v>2.5499999999999998</v>
      </c>
      <c r="C1012" s="1">
        <v>0</v>
      </c>
      <c r="D1012" s="57">
        <f t="shared" si="35"/>
        <v>-5.7158413839948755E-2</v>
      </c>
      <c r="E1012" s="1">
        <f t="shared" si="34"/>
        <v>2017</v>
      </c>
      <c r="H1012" s="1">
        <v>1</v>
      </c>
      <c r="I1012" s="1">
        <v>1</v>
      </c>
      <c r="K1012" s="1">
        <v>1</v>
      </c>
      <c r="L1012" s="1">
        <v>1</v>
      </c>
    </row>
    <row r="1013" spans="1:12" x14ac:dyDescent="0.3">
      <c r="A1013" s="15">
        <v>43097</v>
      </c>
      <c r="B1013" s="1">
        <v>2.65</v>
      </c>
      <c r="C1013" s="1">
        <v>0</v>
      </c>
      <c r="D1013" s="57">
        <f t="shared" si="35"/>
        <v>3.8466280827796143E-2</v>
      </c>
      <c r="E1013" s="1">
        <f t="shared" si="34"/>
        <v>2017</v>
      </c>
      <c r="H1013" s="1">
        <v>1</v>
      </c>
      <c r="I1013" s="1">
        <v>1</v>
      </c>
      <c r="K1013" s="1">
        <v>1</v>
      </c>
      <c r="L1013" s="1">
        <v>1</v>
      </c>
    </row>
    <row r="1014" spans="1:12" x14ac:dyDescent="0.3">
      <c r="A1014" s="15">
        <v>43096</v>
      </c>
      <c r="B1014" s="1">
        <v>2.8</v>
      </c>
      <c r="C1014" s="1">
        <v>0</v>
      </c>
      <c r="D1014" s="57">
        <f t="shared" si="35"/>
        <v>5.5059777183027389E-2</v>
      </c>
      <c r="E1014" s="1">
        <f t="shared" si="34"/>
        <v>2017</v>
      </c>
      <c r="H1014" s="1">
        <v>1</v>
      </c>
      <c r="I1014" s="1">
        <v>1</v>
      </c>
      <c r="K1014" s="1">
        <v>1</v>
      </c>
      <c r="L1014" s="1">
        <v>1</v>
      </c>
    </row>
    <row r="1015" spans="1:12" x14ac:dyDescent="0.3">
      <c r="A1015" s="15">
        <v>43091</v>
      </c>
      <c r="B1015" s="1">
        <v>2.8</v>
      </c>
      <c r="C1015" s="1">
        <v>0</v>
      </c>
      <c r="D1015" s="57">
        <f t="shared" si="35"/>
        <v>0</v>
      </c>
      <c r="E1015" s="1">
        <f t="shared" si="34"/>
        <v>2017</v>
      </c>
      <c r="H1015" s="1">
        <v>1</v>
      </c>
      <c r="I1015" s="1">
        <v>1</v>
      </c>
      <c r="K1015" s="1">
        <v>1</v>
      </c>
      <c r="L1015" s="1">
        <v>1</v>
      </c>
    </row>
    <row r="1016" spans="1:12" x14ac:dyDescent="0.3">
      <c r="A1016" s="15">
        <v>43090</v>
      </c>
      <c r="B1016" s="1">
        <v>2.95</v>
      </c>
      <c r="C1016" s="1">
        <v>0</v>
      </c>
      <c r="D1016" s="57">
        <f t="shared" si="35"/>
        <v>5.2185753170570247E-2</v>
      </c>
      <c r="E1016" s="1">
        <f t="shared" si="34"/>
        <v>2017</v>
      </c>
      <c r="H1016" s="1">
        <v>1</v>
      </c>
      <c r="I1016" s="1">
        <v>1</v>
      </c>
      <c r="K1016" s="1">
        <v>1</v>
      </c>
      <c r="L1016" s="1">
        <v>1</v>
      </c>
    </row>
    <row r="1017" spans="1:12" x14ac:dyDescent="0.3">
      <c r="A1017" s="15">
        <v>43089</v>
      </c>
      <c r="B1017" s="1">
        <v>3.2</v>
      </c>
      <c r="C1017" s="1">
        <v>0</v>
      </c>
      <c r="D1017" s="57">
        <f t="shared" si="35"/>
        <v>8.1345639453952401E-2</v>
      </c>
      <c r="E1017" s="1">
        <f t="shared" si="34"/>
        <v>2017</v>
      </c>
      <c r="H1017" s="1">
        <v>1</v>
      </c>
      <c r="I1017" s="1">
        <v>1</v>
      </c>
      <c r="K1017" s="1">
        <v>1</v>
      </c>
      <c r="L1017" s="1">
        <v>1</v>
      </c>
    </row>
    <row r="1018" spans="1:12" x14ac:dyDescent="0.3">
      <c r="A1018" s="15">
        <v>43088</v>
      </c>
      <c r="B1018" s="1">
        <v>3.35</v>
      </c>
      <c r="C1018" s="1">
        <v>0</v>
      </c>
      <c r="D1018" s="57">
        <f t="shared" si="35"/>
        <v>4.5809536031294201E-2</v>
      </c>
      <c r="E1018" s="1">
        <f t="shared" si="34"/>
        <v>2017</v>
      </c>
      <c r="H1018" s="1">
        <v>1</v>
      </c>
      <c r="I1018" s="1">
        <v>1</v>
      </c>
      <c r="K1018" s="1">
        <v>1</v>
      </c>
      <c r="L1018" s="1">
        <v>1</v>
      </c>
    </row>
    <row r="1019" spans="1:12" x14ac:dyDescent="0.3">
      <c r="A1019" s="15">
        <v>43087</v>
      </c>
      <c r="B1019" s="1">
        <v>3.1</v>
      </c>
      <c r="C1019" s="1">
        <v>0</v>
      </c>
      <c r="D1019" s="57">
        <f t="shared" si="35"/>
        <v>-7.7558234345874499E-2</v>
      </c>
      <c r="E1019" s="1">
        <f t="shared" si="34"/>
        <v>2017</v>
      </c>
      <c r="H1019" s="1">
        <v>1</v>
      </c>
      <c r="I1019" s="1">
        <v>1</v>
      </c>
      <c r="K1019" s="1">
        <v>1</v>
      </c>
      <c r="L1019" s="1">
        <v>1</v>
      </c>
    </row>
    <row r="1020" spans="1:12" x14ac:dyDescent="0.3">
      <c r="A1020" s="15">
        <v>43084</v>
      </c>
      <c r="B1020" s="1">
        <v>2.8</v>
      </c>
      <c r="C1020" s="1">
        <v>0</v>
      </c>
      <c r="D1020" s="57">
        <f t="shared" si="35"/>
        <v>-0.10178269430994247</v>
      </c>
      <c r="E1020" s="1">
        <f t="shared" si="34"/>
        <v>2017</v>
      </c>
      <c r="H1020" s="1">
        <v>1</v>
      </c>
      <c r="I1020" s="1">
        <v>1</v>
      </c>
      <c r="K1020" s="1">
        <v>1</v>
      </c>
      <c r="L1020" s="1">
        <v>1</v>
      </c>
    </row>
    <row r="1021" spans="1:12" x14ac:dyDescent="0.3">
      <c r="A1021" s="15">
        <v>43083</v>
      </c>
      <c r="B1021" s="1">
        <v>2.75</v>
      </c>
      <c r="C1021" s="1">
        <v>0</v>
      </c>
      <c r="D1021" s="57">
        <f t="shared" si="35"/>
        <v>-1.801850550267825E-2</v>
      </c>
      <c r="E1021" s="1">
        <f t="shared" si="34"/>
        <v>2017</v>
      </c>
      <c r="H1021" s="1">
        <v>1</v>
      </c>
      <c r="I1021" s="1">
        <v>1</v>
      </c>
      <c r="K1021" s="1">
        <v>1</v>
      </c>
      <c r="L1021" s="1">
        <v>1</v>
      </c>
    </row>
    <row r="1022" spans="1:12" x14ac:dyDescent="0.3">
      <c r="A1022" s="15">
        <v>43082</v>
      </c>
      <c r="B1022" s="1">
        <v>2.9</v>
      </c>
      <c r="C1022" s="1">
        <v>0</v>
      </c>
      <c r="D1022" s="57">
        <f t="shared" si="35"/>
        <v>5.3109825313948332E-2</v>
      </c>
      <c r="E1022" s="1">
        <f t="shared" si="34"/>
        <v>2017</v>
      </c>
      <c r="H1022" s="1">
        <v>1</v>
      </c>
      <c r="I1022" s="1">
        <v>1</v>
      </c>
      <c r="K1022" s="1">
        <v>1</v>
      </c>
      <c r="L1022" s="1">
        <v>1</v>
      </c>
    </row>
    <row r="1023" spans="1:12" x14ac:dyDescent="0.3">
      <c r="A1023" s="15">
        <v>43081</v>
      </c>
      <c r="B1023" s="1">
        <v>3.1</v>
      </c>
      <c r="C1023" s="1">
        <v>0</v>
      </c>
      <c r="D1023" s="57">
        <f t="shared" si="35"/>
        <v>6.6691374498672351E-2</v>
      </c>
      <c r="E1023" s="1">
        <f t="shared" si="34"/>
        <v>2017</v>
      </c>
      <c r="H1023" s="1">
        <v>1</v>
      </c>
      <c r="I1023" s="1">
        <v>1</v>
      </c>
      <c r="K1023" s="1">
        <v>1</v>
      </c>
      <c r="L1023" s="1">
        <v>1</v>
      </c>
    </row>
    <row r="1024" spans="1:12" x14ac:dyDescent="0.3">
      <c r="A1024" s="15">
        <v>43080</v>
      </c>
      <c r="B1024" s="1">
        <v>3.2</v>
      </c>
      <c r="C1024" s="1">
        <v>0</v>
      </c>
      <c r="D1024" s="57">
        <f t="shared" si="35"/>
        <v>3.174869831458027E-2</v>
      </c>
      <c r="E1024" s="1">
        <f t="shared" si="34"/>
        <v>2017</v>
      </c>
      <c r="H1024" s="1">
        <v>1</v>
      </c>
      <c r="I1024" s="1">
        <v>1</v>
      </c>
      <c r="K1024" s="1">
        <v>1</v>
      </c>
      <c r="L1024" s="1">
        <v>1</v>
      </c>
    </row>
    <row r="1025" spans="1:12" x14ac:dyDescent="0.3">
      <c r="A1025" s="15">
        <v>43077</v>
      </c>
      <c r="B1025" s="1">
        <v>2.75</v>
      </c>
      <c r="C1025" s="1">
        <v>0</v>
      </c>
      <c r="D1025" s="57">
        <f t="shared" si="35"/>
        <v>-0.15154989812720093</v>
      </c>
      <c r="E1025" s="1">
        <f t="shared" si="34"/>
        <v>2017</v>
      </c>
      <c r="H1025" s="1">
        <v>1</v>
      </c>
      <c r="I1025" s="1">
        <v>1</v>
      </c>
      <c r="K1025" s="1">
        <v>1</v>
      </c>
      <c r="L1025" s="1">
        <v>1</v>
      </c>
    </row>
    <row r="1026" spans="1:12" x14ac:dyDescent="0.3">
      <c r="A1026" s="15">
        <v>43076</v>
      </c>
      <c r="B1026" s="1">
        <v>2.65</v>
      </c>
      <c r="C1026" s="1">
        <v>0</v>
      </c>
      <c r="D1026" s="57">
        <f t="shared" si="35"/>
        <v>-3.7041271680349097E-2</v>
      </c>
      <c r="E1026" s="1">
        <f t="shared" si="34"/>
        <v>2017</v>
      </c>
      <c r="H1026" s="1">
        <v>1</v>
      </c>
      <c r="I1026" s="1">
        <v>1</v>
      </c>
      <c r="K1026" s="1">
        <v>1</v>
      </c>
      <c r="L1026" s="1">
        <v>1</v>
      </c>
    </row>
    <row r="1027" spans="1:12" x14ac:dyDescent="0.3">
      <c r="A1027" s="15">
        <v>43075</v>
      </c>
      <c r="B1027" s="1">
        <v>2.5</v>
      </c>
      <c r="C1027" s="1">
        <v>0</v>
      </c>
      <c r="D1027" s="57">
        <f t="shared" si="35"/>
        <v>-5.8268908123975761E-2</v>
      </c>
      <c r="E1027" s="1">
        <f t="shared" si="34"/>
        <v>2017</v>
      </c>
      <c r="H1027" s="1">
        <v>1</v>
      </c>
      <c r="I1027" s="1">
        <v>1</v>
      </c>
      <c r="K1027" s="1">
        <v>1</v>
      </c>
      <c r="L1027" s="1">
        <v>1</v>
      </c>
    </row>
    <row r="1028" spans="1:12" x14ac:dyDescent="0.3">
      <c r="A1028" s="15">
        <v>43074</v>
      </c>
      <c r="B1028" s="1">
        <v>2.5499999999999998</v>
      </c>
      <c r="C1028" s="1">
        <v>0</v>
      </c>
      <c r="D1028" s="57">
        <f t="shared" si="35"/>
        <v>1.980262729617973E-2</v>
      </c>
      <c r="E1028" s="1">
        <f t="shared" si="34"/>
        <v>2017</v>
      </c>
      <c r="H1028" s="1">
        <v>1</v>
      </c>
      <c r="I1028" s="1">
        <v>1</v>
      </c>
      <c r="K1028" s="1">
        <v>1</v>
      </c>
      <c r="L1028" s="1">
        <v>1</v>
      </c>
    </row>
    <row r="1029" spans="1:12" x14ac:dyDescent="0.3">
      <c r="A1029" s="15">
        <v>43073</v>
      </c>
      <c r="B1029" s="1">
        <v>2.6</v>
      </c>
      <c r="C1029" s="1">
        <v>0</v>
      </c>
      <c r="D1029" s="57">
        <f t="shared" si="35"/>
        <v>1.9418085857101731E-2</v>
      </c>
      <c r="E1029" s="1">
        <f t="shared" si="34"/>
        <v>2017</v>
      </c>
      <c r="H1029" s="1">
        <v>1</v>
      </c>
      <c r="I1029" s="1">
        <v>1</v>
      </c>
      <c r="K1029" s="1">
        <v>1</v>
      </c>
      <c r="L1029" s="1">
        <v>1</v>
      </c>
    </row>
    <row r="1030" spans="1:12" x14ac:dyDescent="0.3">
      <c r="A1030" s="15">
        <v>43070</v>
      </c>
      <c r="B1030" s="1">
        <v>2.6</v>
      </c>
      <c r="C1030" s="1">
        <v>0</v>
      </c>
      <c r="D1030" s="57">
        <f t="shared" si="35"/>
        <v>0</v>
      </c>
      <c r="E1030" s="1">
        <f t="shared" si="34"/>
        <v>2017</v>
      </c>
      <c r="H1030" s="1">
        <v>1</v>
      </c>
      <c r="I1030" s="1">
        <v>1</v>
      </c>
      <c r="K1030" s="1">
        <v>1</v>
      </c>
      <c r="L1030" s="1">
        <v>1</v>
      </c>
    </row>
    <row r="1031" spans="1:12" x14ac:dyDescent="0.3">
      <c r="A1031" s="15">
        <v>43069</v>
      </c>
      <c r="B1031" s="1">
        <v>2.35</v>
      </c>
      <c r="C1031" s="1">
        <v>0</v>
      </c>
      <c r="D1031" s="57">
        <f t="shared" si="35"/>
        <v>-0.10109611687136875</v>
      </c>
      <c r="E1031" s="1">
        <f t="shared" si="34"/>
        <v>2017</v>
      </c>
      <c r="H1031" s="1">
        <v>1</v>
      </c>
      <c r="I1031" s="1">
        <v>1</v>
      </c>
      <c r="K1031" s="1">
        <v>1</v>
      </c>
      <c r="L1031" s="1">
        <v>1</v>
      </c>
    </row>
    <row r="1032" spans="1:12" x14ac:dyDescent="0.3">
      <c r="A1032" s="15">
        <v>43068</v>
      </c>
      <c r="B1032" s="1">
        <v>2.5</v>
      </c>
      <c r="C1032" s="1">
        <v>0</v>
      </c>
      <c r="D1032" s="57">
        <f t="shared" si="35"/>
        <v>6.1875403718087453E-2</v>
      </c>
      <c r="E1032" s="1">
        <f t="shared" si="34"/>
        <v>2017</v>
      </c>
      <c r="H1032" s="1">
        <v>1</v>
      </c>
      <c r="I1032" s="1">
        <v>1</v>
      </c>
      <c r="K1032" s="1">
        <v>1</v>
      </c>
      <c r="L1032" s="1">
        <v>1</v>
      </c>
    </row>
    <row r="1033" spans="1:12" x14ac:dyDescent="0.3">
      <c r="A1033" s="15">
        <v>43067</v>
      </c>
      <c r="B1033" s="1">
        <v>2.8</v>
      </c>
      <c r="C1033" s="1">
        <v>0</v>
      </c>
      <c r="D1033" s="57">
        <f t="shared" si="35"/>
        <v>0.11332868530700307</v>
      </c>
      <c r="E1033" s="1">
        <f t="shared" ref="E1033:E1096" si="36">YEAR(A1033)</f>
        <v>2017</v>
      </c>
      <c r="H1033" s="1">
        <v>1</v>
      </c>
      <c r="I1033" s="1">
        <v>1</v>
      </c>
      <c r="K1033" s="1">
        <v>1</v>
      </c>
      <c r="L1033" s="1">
        <v>1</v>
      </c>
    </row>
    <row r="1034" spans="1:12" x14ac:dyDescent="0.3">
      <c r="A1034" s="15">
        <v>43066</v>
      </c>
      <c r="B1034" s="1">
        <v>2.85</v>
      </c>
      <c r="C1034" s="1">
        <v>0</v>
      </c>
      <c r="D1034" s="57">
        <f t="shared" si="35"/>
        <v>1.7699577099401075E-2</v>
      </c>
      <c r="E1034" s="1">
        <f t="shared" si="36"/>
        <v>2017</v>
      </c>
      <c r="H1034" s="1">
        <v>1</v>
      </c>
      <c r="I1034" s="1">
        <v>1</v>
      </c>
      <c r="K1034" s="1">
        <v>1</v>
      </c>
      <c r="L1034" s="1">
        <v>1</v>
      </c>
    </row>
    <row r="1035" spans="1:12" x14ac:dyDescent="0.3">
      <c r="A1035" s="15">
        <v>43063</v>
      </c>
      <c r="B1035" s="1">
        <v>2.2999999999999998</v>
      </c>
      <c r="C1035" s="1">
        <v>0</v>
      </c>
      <c r="D1035" s="57">
        <f t="shared" ref="D1035:D1098" si="37">LN((C1035+B1035)/(B1034))</f>
        <v>-0.21440987134545519</v>
      </c>
      <c r="E1035" s="1">
        <f t="shared" si="36"/>
        <v>2017</v>
      </c>
      <c r="H1035" s="1">
        <v>1</v>
      </c>
      <c r="I1035" s="1">
        <v>1</v>
      </c>
      <c r="K1035" s="1">
        <v>1</v>
      </c>
      <c r="L1035" s="1">
        <v>1</v>
      </c>
    </row>
    <row r="1036" spans="1:12" x14ac:dyDescent="0.3">
      <c r="A1036" s="15">
        <v>43062</v>
      </c>
      <c r="B1036" s="1">
        <v>2.4500000000000002</v>
      </c>
      <c r="C1036" s="1">
        <v>0</v>
      </c>
      <c r="D1036" s="57">
        <f t="shared" si="37"/>
        <v>6.3178901621531669E-2</v>
      </c>
      <c r="E1036" s="1">
        <f t="shared" si="36"/>
        <v>2017</v>
      </c>
      <c r="H1036" s="1">
        <v>1</v>
      </c>
      <c r="I1036" s="1">
        <v>1</v>
      </c>
      <c r="K1036" s="1">
        <v>1</v>
      </c>
      <c r="L1036" s="1">
        <v>1</v>
      </c>
    </row>
    <row r="1037" spans="1:12" x14ac:dyDescent="0.3">
      <c r="A1037" s="15">
        <v>43061</v>
      </c>
      <c r="B1037" s="1">
        <v>2.4500000000000002</v>
      </c>
      <c r="C1037" s="1">
        <v>0</v>
      </c>
      <c r="D1037" s="57">
        <f t="shared" si="37"/>
        <v>0</v>
      </c>
      <c r="E1037" s="1">
        <f t="shared" si="36"/>
        <v>2017</v>
      </c>
      <c r="H1037" s="1">
        <v>1</v>
      </c>
      <c r="I1037" s="1">
        <v>1</v>
      </c>
      <c r="K1037" s="1">
        <v>1</v>
      </c>
      <c r="L1037" s="1">
        <v>1</v>
      </c>
    </row>
    <row r="1038" spans="1:12" x14ac:dyDescent="0.3">
      <c r="A1038" s="15">
        <v>43060</v>
      </c>
      <c r="B1038" s="1">
        <v>2.6</v>
      </c>
      <c r="C1038" s="1">
        <v>0</v>
      </c>
      <c r="D1038" s="57">
        <f t="shared" si="37"/>
        <v>5.9423420470800806E-2</v>
      </c>
      <c r="E1038" s="1">
        <f t="shared" si="36"/>
        <v>2017</v>
      </c>
      <c r="H1038" s="1">
        <v>1</v>
      </c>
      <c r="I1038" s="1">
        <v>1</v>
      </c>
      <c r="K1038" s="1">
        <v>1</v>
      </c>
      <c r="L1038" s="1">
        <v>1</v>
      </c>
    </row>
    <row r="1039" spans="1:12" x14ac:dyDescent="0.3">
      <c r="A1039" s="15">
        <v>43059</v>
      </c>
      <c r="B1039" s="1">
        <v>2.75</v>
      </c>
      <c r="C1039" s="1">
        <v>0</v>
      </c>
      <c r="D1039" s="57">
        <f t="shared" si="37"/>
        <v>5.6089466651043578E-2</v>
      </c>
      <c r="E1039" s="1">
        <f t="shared" si="36"/>
        <v>2017</v>
      </c>
      <c r="H1039" s="1">
        <v>1</v>
      </c>
      <c r="I1039" s="1">
        <v>1</v>
      </c>
      <c r="K1039" s="1">
        <v>1</v>
      </c>
      <c r="L1039" s="1">
        <v>1</v>
      </c>
    </row>
    <row r="1040" spans="1:12" x14ac:dyDescent="0.3">
      <c r="A1040" s="15">
        <v>43056</v>
      </c>
      <c r="B1040" s="1">
        <v>2.85</v>
      </c>
      <c r="C1040" s="1">
        <v>0</v>
      </c>
      <c r="D1040" s="57">
        <f t="shared" si="37"/>
        <v>3.5718082602079246E-2</v>
      </c>
      <c r="E1040" s="1">
        <f t="shared" si="36"/>
        <v>2017</v>
      </c>
      <c r="H1040" s="1">
        <v>1</v>
      </c>
      <c r="I1040" s="1">
        <v>1</v>
      </c>
      <c r="K1040" s="1">
        <v>1</v>
      </c>
      <c r="L1040" s="1">
        <v>1</v>
      </c>
    </row>
    <row r="1041" spans="1:12" x14ac:dyDescent="0.3">
      <c r="A1041" s="15">
        <v>43055</v>
      </c>
      <c r="B1041" s="1">
        <v>2.7</v>
      </c>
      <c r="C1041" s="1">
        <v>0</v>
      </c>
      <c r="D1041" s="57">
        <f t="shared" si="37"/>
        <v>-5.4067221270275703E-2</v>
      </c>
      <c r="E1041" s="1">
        <f t="shared" si="36"/>
        <v>2017</v>
      </c>
      <c r="H1041" s="1">
        <v>1</v>
      </c>
      <c r="I1041" s="1">
        <v>1</v>
      </c>
      <c r="K1041" s="1">
        <v>1</v>
      </c>
      <c r="L1041" s="1">
        <v>1</v>
      </c>
    </row>
    <row r="1042" spans="1:12" x14ac:dyDescent="0.3">
      <c r="A1042" s="15">
        <v>43054</v>
      </c>
      <c r="B1042" s="1">
        <v>2.75</v>
      </c>
      <c r="C1042" s="1">
        <v>0</v>
      </c>
      <c r="D1042" s="57">
        <f t="shared" si="37"/>
        <v>1.8349138668196398E-2</v>
      </c>
      <c r="E1042" s="1">
        <f t="shared" si="36"/>
        <v>2017</v>
      </c>
      <c r="H1042" s="1">
        <v>1</v>
      </c>
      <c r="I1042" s="1">
        <v>1</v>
      </c>
      <c r="K1042" s="1">
        <v>1</v>
      </c>
      <c r="L1042" s="1">
        <v>1</v>
      </c>
    </row>
    <row r="1043" spans="1:12" x14ac:dyDescent="0.3">
      <c r="A1043" s="15">
        <v>43053</v>
      </c>
      <c r="B1043" s="1">
        <v>2.65</v>
      </c>
      <c r="C1043" s="1">
        <v>0</v>
      </c>
      <c r="D1043" s="57">
        <f t="shared" si="37"/>
        <v>-3.7041271680349097E-2</v>
      </c>
      <c r="E1043" s="1">
        <f t="shared" si="36"/>
        <v>2017</v>
      </c>
      <c r="H1043" s="1">
        <v>1</v>
      </c>
      <c r="I1043" s="1">
        <v>1</v>
      </c>
      <c r="K1043" s="1">
        <v>1</v>
      </c>
      <c r="L1043" s="1">
        <v>1</v>
      </c>
    </row>
    <row r="1044" spans="1:12" x14ac:dyDescent="0.3">
      <c r="A1044" s="15">
        <v>43052</v>
      </c>
      <c r="B1044" s="1">
        <v>2.8</v>
      </c>
      <c r="C1044" s="1">
        <v>0</v>
      </c>
      <c r="D1044" s="57">
        <f t="shared" si="37"/>
        <v>5.5059777183027389E-2</v>
      </c>
      <c r="E1044" s="1">
        <f t="shared" si="36"/>
        <v>2017</v>
      </c>
      <c r="H1044" s="1">
        <v>1</v>
      </c>
      <c r="I1044" s="1">
        <v>1</v>
      </c>
      <c r="K1044" s="1">
        <v>1</v>
      </c>
      <c r="L1044" s="1">
        <v>1</v>
      </c>
    </row>
    <row r="1045" spans="1:12" x14ac:dyDescent="0.3">
      <c r="A1045" s="15">
        <v>43049</v>
      </c>
      <c r="B1045" s="1">
        <v>2.8</v>
      </c>
      <c r="C1045" s="1">
        <v>0</v>
      </c>
      <c r="D1045" s="57">
        <f t="shared" si="37"/>
        <v>0</v>
      </c>
      <c r="E1045" s="1">
        <f t="shared" si="36"/>
        <v>2017</v>
      </c>
      <c r="H1045" s="1">
        <v>1</v>
      </c>
      <c r="I1045" s="1">
        <v>1</v>
      </c>
      <c r="K1045" s="1">
        <v>1</v>
      </c>
      <c r="L1045" s="1">
        <v>1</v>
      </c>
    </row>
    <row r="1046" spans="1:12" x14ac:dyDescent="0.3">
      <c r="A1046" s="15">
        <v>43048</v>
      </c>
      <c r="B1046" s="1">
        <v>2.95</v>
      </c>
      <c r="C1046" s="1">
        <v>0</v>
      </c>
      <c r="D1046" s="57">
        <f t="shared" si="37"/>
        <v>5.2185753170570247E-2</v>
      </c>
      <c r="E1046" s="1">
        <f t="shared" si="36"/>
        <v>2017</v>
      </c>
      <c r="H1046" s="1">
        <v>1</v>
      </c>
      <c r="I1046" s="1">
        <v>1</v>
      </c>
      <c r="K1046" s="1">
        <v>1</v>
      </c>
      <c r="L1046" s="1">
        <v>1</v>
      </c>
    </row>
    <row r="1047" spans="1:12" x14ac:dyDescent="0.3">
      <c r="A1047" s="15">
        <v>43047</v>
      </c>
      <c r="B1047" s="1">
        <v>3.05</v>
      </c>
      <c r="C1047" s="1">
        <v>0</v>
      </c>
      <c r="D1047" s="57">
        <f t="shared" si="37"/>
        <v>3.3336420267591711E-2</v>
      </c>
      <c r="E1047" s="1">
        <f t="shared" si="36"/>
        <v>2017</v>
      </c>
      <c r="H1047" s="1">
        <v>1</v>
      </c>
      <c r="I1047" s="1">
        <v>1</v>
      </c>
      <c r="K1047" s="1">
        <v>1</v>
      </c>
      <c r="L1047" s="1">
        <v>1</v>
      </c>
    </row>
    <row r="1048" spans="1:12" x14ac:dyDescent="0.3">
      <c r="A1048" s="15">
        <v>43046</v>
      </c>
      <c r="B1048" s="1">
        <v>3</v>
      </c>
      <c r="C1048" s="1">
        <v>0</v>
      </c>
      <c r="D1048" s="57">
        <f t="shared" si="37"/>
        <v>-1.6529301951210471E-2</v>
      </c>
      <c r="E1048" s="1">
        <f t="shared" si="36"/>
        <v>2017</v>
      </c>
      <c r="H1048" s="1">
        <v>1</v>
      </c>
      <c r="I1048" s="1">
        <v>1</v>
      </c>
      <c r="K1048" s="1">
        <v>1</v>
      </c>
      <c r="L1048" s="1">
        <v>1</v>
      </c>
    </row>
    <row r="1049" spans="1:12" x14ac:dyDescent="0.3">
      <c r="A1049" s="15">
        <v>43045</v>
      </c>
      <c r="B1049" s="1">
        <v>3.05</v>
      </c>
      <c r="C1049" s="1">
        <v>0</v>
      </c>
      <c r="D1049" s="57">
        <f t="shared" si="37"/>
        <v>1.6529301951210506E-2</v>
      </c>
      <c r="E1049" s="1">
        <f t="shared" si="36"/>
        <v>2017</v>
      </c>
      <c r="H1049" s="1">
        <v>1</v>
      </c>
      <c r="I1049" s="1">
        <v>1</v>
      </c>
      <c r="K1049" s="1">
        <v>1</v>
      </c>
      <c r="L1049" s="1">
        <v>1</v>
      </c>
    </row>
    <row r="1050" spans="1:12" x14ac:dyDescent="0.3">
      <c r="A1050" s="15">
        <v>43042</v>
      </c>
      <c r="B1050" s="1">
        <v>3.25</v>
      </c>
      <c r="C1050" s="1">
        <v>0</v>
      </c>
      <c r="D1050" s="57">
        <f t="shared" si="37"/>
        <v>6.351340572232593E-2</v>
      </c>
      <c r="E1050" s="1">
        <f t="shared" si="36"/>
        <v>2017</v>
      </c>
      <c r="H1050" s="1">
        <v>1</v>
      </c>
      <c r="I1050" s="1">
        <v>1</v>
      </c>
      <c r="K1050" s="1">
        <v>1</v>
      </c>
      <c r="L1050" s="1">
        <v>1</v>
      </c>
    </row>
    <row r="1051" spans="1:12" x14ac:dyDescent="0.3">
      <c r="A1051" s="15">
        <v>43041</v>
      </c>
      <c r="B1051" s="1">
        <v>3.15</v>
      </c>
      <c r="C1051" s="1">
        <v>0</v>
      </c>
      <c r="D1051" s="57">
        <f t="shared" si="37"/>
        <v>-3.1252543504104426E-2</v>
      </c>
      <c r="E1051" s="1">
        <f t="shared" si="36"/>
        <v>2017</v>
      </c>
      <c r="H1051" s="1">
        <v>1</v>
      </c>
      <c r="I1051" s="1">
        <v>1</v>
      </c>
      <c r="K1051" s="1">
        <v>1</v>
      </c>
      <c r="L1051" s="1">
        <v>1</v>
      </c>
    </row>
    <row r="1052" spans="1:12" x14ac:dyDescent="0.3">
      <c r="A1052" s="15">
        <v>43040</v>
      </c>
      <c r="B1052" s="1">
        <v>3.4</v>
      </c>
      <c r="C1052" s="1">
        <v>0</v>
      </c>
      <c r="D1052" s="57">
        <f t="shared" si="37"/>
        <v>7.6372978784573956E-2</v>
      </c>
      <c r="E1052" s="1">
        <f t="shared" si="36"/>
        <v>2017</v>
      </c>
      <c r="H1052" s="1">
        <v>1</v>
      </c>
      <c r="I1052" s="1">
        <v>1</v>
      </c>
      <c r="K1052" s="1">
        <v>1</v>
      </c>
      <c r="L1052" s="1">
        <v>1</v>
      </c>
    </row>
    <row r="1053" spans="1:12" x14ac:dyDescent="0.3">
      <c r="A1053" s="15">
        <v>43039</v>
      </c>
      <c r="B1053" s="1">
        <v>3.65</v>
      </c>
      <c r="C1053" s="1">
        <v>0</v>
      </c>
      <c r="D1053" s="57">
        <f t="shared" si="37"/>
        <v>7.0951735972284394E-2</v>
      </c>
      <c r="E1053" s="1">
        <f t="shared" si="36"/>
        <v>2017</v>
      </c>
      <c r="H1053" s="1">
        <v>1</v>
      </c>
      <c r="I1053" s="1">
        <v>1</v>
      </c>
      <c r="K1053" s="1">
        <v>1</v>
      </c>
      <c r="L1053" s="1">
        <v>1</v>
      </c>
    </row>
    <row r="1054" spans="1:12" x14ac:dyDescent="0.3">
      <c r="A1054" s="15">
        <v>43038</v>
      </c>
      <c r="B1054" s="1">
        <v>2.8</v>
      </c>
      <c r="C1054" s="1">
        <v>0</v>
      </c>
      <c r="D1054" s="57">
        <f t="shared" si="37"/>
        <v>-0.26510775041324197</v>
      </c>
      <c r="E1054" s="1">
        <f t="shared" si="36"/>
        <v>2017</v>
      </c>
      <c r="H1054" s="1">
        <v>1</v>
      </c>
      <c r="I1054" s="1">
        <v>1</v>
      </c>
      <c r="K1054" s="1">
        <v>1</v>
      </c>
      <c r="L1054" s="1">
        <v>1</v>
      </c>
    </row>
    <row r="1055" spans="1:12" x14ac:dyDescent="0.3">
      <c r="A1055" s="15">
        <v>43035</v>
      </c>
      <c r="B1055" s="1">
        <v>2.65</v>
      </c>
      <c r="C1055" s="1">
        <v>0</v>
      </c>
      <c r="D1055" s="57">
        <f t="shared" si="37"/>
        <v>-5.5059777183027313E-2</v>
      </c>
      <c r="E1055" s="1">
        <f t="shared" si="36"/>
        <v>2017</v>
      </c>
      <c r="H1055" s="1">
        <v>1</v>
      </c>
      <c r="I1055" s="1">
        <v>1</v>
      </c>
      <c r="K1055" s="1">
        <v>1</v>
      </c>
      <c r="L1055" s="1">
        <v>1</v>
      </c>
    </row>
    <row r="1056" spans="1:12" x14ac:dyDescent="0.3">
      <c r="A1056" s="15">
        <v>43034</v>
      </c>
      <c r="B1056" s="1">
        <v>2.65</v>
      </c>
      <c r="C1056" s="1">
        <v>0</v>
      </c>
      <c r="D1056" s="57">
        <f t="shared" si="37"/>
        <v>0</v>
      </c>
      <c r="E1056" s="1">
        <f t="shared" si="36"/>
        <v>2017</v>
      </c>
      <c r="H1056" s="1">
        <v>1</v>
      </c>
      <c r="I1056" s="1">
        <v>1</v>
      </c>
      <c r="K1056" s="1">
        <v>1</v>
      </c>
      <c r="L1056" s="1">
        <v>1</v>
      </c>
    </row>
    <row r="1057" spans="1:12" x14ac:dyDescent="0.3">
      <c r="A1057" s="15">
        <v>43033</v>
      </c>
      <c r="B1057" s="1">
        <v>2.4</v>
      </c>
      <c r="C1057" s="1">
        <v>0</v>
      </c>
      <c r="D1057" s="57">
        <f t="shared" si="37"/>
        <v>-9.9090902644230885E-2</v>
      </c>
      <c r="E1057" s="1">
        <f t="shared" si="36"/>
        <v>2017</v>
      </c>
      <c r="H1057" s="1">
        <v>1</v>
      </c>
      <c r="I1057" s="1">
        <v>1</v>
      </c>
      <c r="K1057" s="1">
        <v>1</v>
      </c>
      <c r="L1057" s="1">
        <v>1</v>
      </c>
    </row>
    <row r="1058" spans="1:12" x14ac:dyDescent="0.3">
      <c r="A1058" s="15">
        <v>43032</v>
      </c>
      <c r="B1058" s="1">
        <v>2.4500000000000002</v>
      </c>
      <c r="C1058" s="1">
        <v>0</v>
      </c>
      <c r="D1058" s="57">
        <f t="shared" si="37"/>
        <v>2.0619287202735825E-2</v>
      </c>
      <c r="E1058" s="1">
        <f t="shared" si="36"/>
        <v>2017</v>
      </c>
      <c r="H1058" s="1">
        <v>1</v>
      </c>
      <c r="I1058" s="1">
        <v>1</v>
      </c>
      <c r="K1058" s="1">
        <v>1</v>
      </c>
      <c r="L1058" s="1">
        <v>1</v>
      </c>
    </row>
    <row r="1059" spans="1:12" x14ac:dyDescent="0.3">
      <c r="A1059" s="15">
        <v>43031</v>
      </c>
      <c r="B1059" s="1">
        <v>2.7</v>
      </c>
      <c r="C1059" s="1">
        <v>0</v>
      </c>
      <c r="D1059" s="57">
        <f t="shared" si="37"/>
        <v>9.7163748453647669E-2</v>
      </c>
      <c r="E1059" s="1">
        <f t="shared" si="36"/>
        <v>2017</v>
      </c>
      <c r="H1059" s="1">
        <v>1</v>
      </c>
      <c r="I1059" s="1">
        <v>1</v>
      </c>
      <c r="K1059" s="1">
        <v>1</v>
      </c>
      <c r="L1059" s="1">
        <v>1</v>
      </c>
    </row>
    <row r="1060" spans="1:12" x14ac:dyDescent="0.3">
      <c r="A1060" s="15">
        <v>43028</v>
      </c>
      <c r="B1060" s="1">
        <v>2.75</v>
      </c>
      <c r="C1060" s="1">
        <v>0</v>
      </c>
      <c r="D1060" s="57">
        <f t="shared" si="37"/>
        <v>1.8349138668196398E-2</v>
      </c>
      <c r="E1060" s="1">
        <f t="shared" si="36"/>
        <v>2017</v>
      </c>
      <c r="H1060" s="1">
        <v>1</v>
      </c>
      <c r="I1060" s="1">
        <v>1</v>
      </c>
      <c r="K1060" s="1">
        <v>1</v>
      </c>
      <c r="L1060" s="1">
        <v>1</v>
      </c>
    </row>
    <row r="1061" spans="1:12" x14ac:dyDescent="0.3">
      <c r="A1061" s="15">
        <v>43027</v>
      </c>
      <c r="B1061" s="1">
        <v>2.4</v>
      </c>
      <c r="C1061" s="1">
        <v>0</v>
      </c>
      <c r="D1061" s="57">
        <f t="shared" si="37"/>
        <v>-0.13613217432458005</v>
      </c>
      <c r="E1061" s="1">
        <f t="shared" si="36"/>
        <v>2017</v>
      </c>
      <c r="H1061" s="1">
        <v>1</v>
      </c>
      <c r="I1061" s="1">
        <v>1</v>
      </c>
      <c r="K1061" s="1">
        <v>1</v>
      </c>
      <c r="L1061" s="1">
        <v>1</v>
      </c>
    </row>
    <row r="1062" spans="1:12" x14ac:dyDescent="0.3">
      <c r="A1062" s="15">
        <v>43026</v>
      </c>
      <c r="B1062" s="1">
        <v>2.6</v>
      </c>
      <c r="C1062" s="1">
        <v>0</v>
      </c>
      <c r="D1062" s="57">
        <f t="shared" si="37"/>
        <v>8.0042707673536564E-2</v>
      </c>
      <c r="E1062" s="1">
        <f t="shared" si="36"/>
        <v>2017</v>
      </c>
      <c r="H1062" s="1">
        <v>1</v>
      </c>
      <c r="I1062" s="1">
        <v>1</v>
      </c>
      <c r="K1062" s="1">
        <v>1</v>
      </c>
      <c r="L1062" s="1">
        <v>1</v>
      </c>
    </row>
    <row r="1063" spans="1:12" x14ac:dyDescent="0.3">
      <c r="A1063" s="15">
        <v>43025</v>
      </c>
      <c r="B1063" s="1">
        <v>2.8</v>
      </c>
      <c r="C1063" s="1">
        <v>0</v>
      </c>
      <c r="D1063" s="57">
        <f t="shared" si="37"/>
        <v>7.4107972153721835E-2</v>
      </c>
      <c r="E1063" s="1">
        <f t="shared" si="36"/>
        <v>2017</v>
      </c>
      <c r="H1063" s="1">
        <v>1</v>
      </c>
      <c r="I1063" s="1">
        <v>1</v>
      </c>
      <c r="K1063" s="1">
        <v>1</v>
      </c>
      <c r="L1063" s="1">
        <v>1</v>
      </c>
    </row>
    <row r="1064" spans="1:12" x14ac:dyDescent="0.3">
      <c r="A1064" s="15">
        <v>43024</v>
      </c>
      <c r="B1064" s="1">
        <v>3.7</v>
      </c>
      <c r="C1064" s="1">
        <v>0</v>
      </c>
      <c r="D1064" s="57">
        <f t="shared" si="37"/>
        <v>0.27871340246902065</v>
      </c>
      <c r="E1064" s="1">
        <f t="shared" si="36"/>
        <v>2017</v>
      </c>
      <c r="H1064" s="1">
        <v>1</v>
      </c>
      <c r="I1064" s="1">
        <v>1</v>
      </c>
      <c r="K1064" s="1">
        <v>1</v>
      </c>
      <c r="L1064" s="1">
        <v>1</v>
      </c>
    </row>
    <row r="1065" spans="1:12" x14ac:dyDescent="0.3">
      <c r="A1065" s="15">
        <v>43021</v>
      </c>
      <c r="B1065" s="1">
        <v>1.95</v>
      </c>
      <c r="C1065" s="1">
        <v>0</v>
      </c>
      <c r="D1065" s="57">
        <f t="shared" si="37"/>
        <v>-0.64050344707452345</v>
      </c>
      <c r="E1065" s="1">
        <f t="shared" si="36"/>
        <v>2017</v>
      </c>
      <c r="H1065" s="1">
        <v>1</v>
      </c>
      <c r="I1065" s="1">
        <v>1</v>
      </c>
      <c r="K1065" s="1">
        <v>1</v>
      </c>
      <c r="L1065" s="1">
        <v>1</v>
      </c>
    </row>
    <row r="1066" spans="1:12" x14ac:dyDescent="0.3">
      <c r="A1066" s="15">
        <v>43020</v>
      </c>
      <c r="B1066" s="1">
        <v>1.55</v>
      </c>
      <c r="C1066" s="1">
        <v>0</v>
      </c>
      <c r="D1066" s="57">
        <f t="shared" si="37"/>
        <v>-0.22957444164450011</v>
      </c>
      <c r="E1066" s="1">
        <f t="shared" si="36"/>
        <v>2017</v>
      </c>
      <c r="H1066" s="1">
        <v>1</v>
      </c>
      <c r="I1066" s="1">
        <v>1</v>
      </c>
      <c r="K1066" s="1">
        <v>1</v>
      </c>
      <c r="L1066" s="1">
        <v>1</v>
      </c>
    </row>
    <row r="1067" spans="1:12" x14ac:dyDescent="0.3">
      <c r="A1067" s="15">
        <v>43019</v>
      </c>
      <c r="B1067" s="1">
        <v>1.2</v>
      </c>
      <c r="C1067" s="1">
        <v>0</v>
      </c>
      <c r="D1067" s="57">
        <f t="shared" si="37"/>
        <v>-0.25593337413720063</v>
      </c>
      <c r="E1067" s="1">
        <f t="shared" si="36"/>
        <v>2017</v>
      </c>
      <c r="H1067" s="1">
        <v>1</v>
      </c>
      <c r="I1067" s="1">
        <v>1</v>
      </c>
      <c r="K1067" s="1">
        <v>1</v>
      </c>
      <c r="L1067" s="1">
        <v>1</v>
      </c>
    </row>
    <row r="1068" spans="1:12" x14ac:dyDescent="0.3">
      <c r="A1068" s="15">
        <v>43018</v>
      </c>
      <c r="B1068" s="1">
        <v>1.3</v>
      </c>
      <c r="C1068" s="1">
        <v>0</v>
      </c>
      <c r="D1068" s="57">
        <f t="shared" si="37"/>
        <v>8.0042707673536564E-2</v>
      </c>
      <c r="E1068" s="1">
        <f t="shared" si="36"/>
        <v>2017</v>
      </c>
      <c r="H1068" s="1">
        <v>1</v>
      </c>
      <c r="I1068" s="1">
        <v>1</v>
      </c>
      <c r="K1068" s="1">
        <v>1</v>
      </c>
      <c r="L1068" s="1">
        <v>1</v>
      </c>
    </row>
    <row r="1069" spans="1:12" x14ac:dyDescent="0.3">
      <c r="A1069" s="15">
        <v>43014</v>
      </c>
      <c r="B1069" s="1">
        <v>1.05</v>
      </c>
      <c r="C1069" s="1">
        <v>0</v>
      </c>
      <c r="D1069" s="57">
        <f t="shared" si="37"/>
        <v>-0.21357410029805904</v>
      </c>
      <c r="E1069" s="1">
        <f t="shared" si="36"/>
        <v>2017</v>
      </c>
      <c r="H1069" s="1">
        <v>1</v>
      </c>
      <c r="I1069" s="1">
        <v>1</v>
      </c>
      <c r="K1069" s="1">
        <v>1</v>
      </c>
      <c r="L1069" s="1">
        <v>1</v>
      </c>
    </row>
    <row r="1070" spans="1:12" x14ac:dyDescent="0.3">
      <c r="A1070" s="15">
        <v>43013</v>
      </c>
      <c r="B1070" s="1">
        <v>1</v>
      </c>
      <c r="C1070" s="1">
        <v>0</v>
      </c>
      <c r="D1070" s="57">
        <f t="shared" si="37"/>
        <v>-4.8790164169432056E-2</v>
      </c>
      <c r="E1070" s="1">
        <f t="shared" si="36"/>
        <v>2017</v>
      </c>
      <c r="H1070" s="1">
        <v>1</v>
      </c>
      <c r="I1070" s="1">
        <v>1</v>
      </c>
      <c r="K1070" s="1">
        <v>1</v>
      </c>
      <c r="L1070" s="1">
        <v>1</v>
      </c>
    </row>
    <row r="1071" spans="1:12" x14ac:dyDescent="0.3">
      <c r="A1071" s="15">
        <v>43012</v>
      </c>
      <c r="B1071" s="1">
        <v>0.8</v>
      </c>
      <c r="C1071" s="1">
        <v>0</v>
      </c>
      <c r="D1071" s="57">
        <f t="shared" si="37"/>
        <v>-0.22314355131420971</v>
      </c>
      <c r="E1071" s="1">
        <f t="shared" si="36"/>
        <v>2017</v>
      </c>
      <c r="H1071" s="1">
        <v>1</v>
      </c>
      <c r="I1071" s="1">
        <v>1</v>
      </c>
      <c r="K1071" s="1">
        <v>1</v>
      </c>
      <c r="L1071" s="1">
        <v>1</v>
      </c>
    </row>
    <row r="1072" spans="1:12" x14ac:dyDescent="0.3">
      <c r="A1072" s="15">
        <v>43011</v>
      </c>
      <c r="B1072" s="1">
        <v>0.8</v>
      </c>
      <c r="C1072" s="1">
        <v>0</v>
      </c>
      <c r="D1072" s="57">
        <f t="shared" si="37"/>
        <v>0</v>
      </c>
      <c r="E1072" s="1">
        <f t="shared" si="36"/>
        <v>2017</v>
      </c>
      <c r="H1072" s="1">
        <v>1</v>
      </c>
      <c r="I1072" s="1">
        <v>1</v>
      </c>
      <c r="K1072" s="1">
        <v>1</v>
      </c>
      <c r="L1072" s="1">
        <v>1</v>
      </c>
    </row>
    <row r="1073" spans="1:12" x14ac:dyDescent="0.3">
      <c r="A1073" s="15">
        <v>43010</v>
      </c>
      <c r="B1073" s="1">
        <v>0.8</v>
      </c>
      <c r="C1073" s="1">
        <v>0</v>
      </c>
      <c r="D1073" s="57">
        <f t="shared" si="37"/>
        <v>0</v>
      </c>
      <c r="E1073" s="1">
        <f t="shared" si="36"/>
        <v>2017</v>
      </c>
      <c r="H1073" s="1">
        <v>1</v>
      </c>
      <c r="I1073" s="1">
        <v>1</v>
      </c>
      <c r="K1073" s="1">
        <v>1</v>
      </c>
      <c r="L1073" s="1">
        <v>1</v>
      </c>
    </row>
    <row r="1074" spans="1:12" x14ac:dyDescent="0.3">
      <c r="A1074" s="15">
        <v>43007</v>
      </c>
      <c r="B1074" s="1">
        <v>0.85</v>
      </c>
      <c r="C1074" s="1">
        <v>0</v>
      </c>
      <c r="D1074" s="57">
        <f t="shared" si="37"/>
        <v>6.062462181643484E-2</v>
      </c>
      <c r="E1074" s="1">
        <f t="shared" si="36"/>
        <v>2017</v>
      </c>
      <c r="H1074" s="1">
        <v>1</v>
      </c>
      <c r="I1074" s="1">
        <v>1</v>
      </c>
      <c r="K1074" s="1">
        <v>1</v>
      </c>
      <c r="L1074" s="1">
        <v>1</v>
      </c>
    </row>
    <row r="1075" spans="1:12" x14ac:dyDescent="0.3">
      <c r="A1075" s="15">
        <v>43006</v>
      </c>
      <c r="B1075" s="1">
        <v>0.75</v>
      </c>
      <c r="C1075" s="1">
        <v>0</v>
      </c>
      <c r="D1075" s="57">
        <f t="shared" si="37"/>
        <v>-0.12516314295400605</v>
      </c>
      <c r="E1075" s="1">
        <f t="shared" si="36"/>
        <v>2017</v>
      </c>
      <c r="H1075" s="1">
        <v>1</v>
      </c>
      <c r="I1075" s="1">
        <v>1</v>
      </c>
      <c r="K1075" s="1">
        <v>1</v>
      </c>
      <c r="L1075" s="1">
        <v>1</v>
      </c>
    </row>
    <row r="1076" spans="1:12" x14ac:dyDescent="0.3">
      <c r="A1076" s="15">
        <v>43005</v>
      </c>
      <c r="B1076" s="1">
        <v>0.8</v>
      </c>
      <c r="C1076" s="1">
        <v>0</v>
      </c>
      <c r="D1076" s="57">
        <f t="shared" si="37"/>
        <v>6.4538521137571164E-2</v>
      </c>
      <c r="E1076" s="1">
        <f t="shared" si="36"/>
        <v>2017</v>
      </c>
      <c r="H1076" s="1">
        <v>1</v>
      </c>
      <c r="I1076" s="1">
        <v>1</v>
      </c>
      <c r="K1076" s="1">
        <v>1</v>
      </c>
      <c r="L1076" s="1">
        <v>1</v>
      </c>
    </row>
    <row r="1077" spans="1:12" x14ac:dyDescent="0.3">
      <c r="A1077" s="15">
        <v>43004</v>
      </c>
      <c r="B1077" s="1">
        <v>0.85</v>
      </c>
      <c r="C1077" s="1">
        <v>0</v>
      </c>
      <c r="D1077" s="57">
        <f t="shared" si="37"/>
        <v>6.062462181643484E-2</v>
      </c>
      <c r="E1077" s="1">
        <f t="shared" si="36"/>
        <v>2017</v>
      </c>
      <c r="H1077" s="1">
        <v>1</v>
      </c>
      <c r="I1077" s="1">
        <v>1</v>
      </c>
      <c r="K1077" s="1">
        <v>1</v>
      </c>
      <c r="L1077" s="1">
        <v>1</v>
      </c>
    </row>
    <row r="1078" spans="1:12" x14ac:dyDescent="0.3">
      <c r="A1078" s="15">
        <v>43003</v>
      </c>
      <c r="B1078" s="1">
        <v>0.95</v>
      </c>
      <c r="C1078" s="1">
        <v>0</v>
      </c>
      <c r="D1078" s="57">
        <f t="shared" si="37"/>
        <v>0.1112256351102244</v>
      </c>
      <c r="E1078" s="1">
        <f t="shared" si="36"/>
        <v>2017</v>
      </c>
      <c r="H1078" s="1">
        <v>1</v>
      </c>
      <c r="I1078" s="1">
        <v>1</v>
      </c>
      <c r="K1078" s="1">
        <v>1</v>
      </c>
      <c r="L1078" s="1">
        <v>1</v>
      </c>
    </row>
    <row r="1079" spans="1:12" x14ac:dyDescent="0.3">
      <c r="A1079" s="15">
        <v>43000</v>
      </c>
      <c r="B1079" s="1">
        <v>1</v>
      </c>
      <c r="C1079" s="1">
        <v>0</v>
      </c>
      <c r="D1079" s="57">
        <f t="shared" si="37"/>
        <v>5.1293294387550481E-2</v>
      </c>
      <c r="E1079" s="1">
        <f t="shared" si="36"/>
        <v>2017</v>
      </c>
      <c r="H1079" s="1">
        <v>1</v>
      </c>
      <c r="I1079" s="1">
        <v>1</v>
      </c>
      <c r="K1079" s="1">
        <v>1</v>
      </c>
      <c r="L1079" s="1">
        <v>1</v>
      </c>
    </row>
    <row r="1080" spans="1:12" x14ac:dyDescent="0.3">
      <c r="A1080" s="15">
        <v>42999</v>
      </c>
      <c r="B1080" s="1">
        <v>0.75</v>
      </c>
      <c r="C1080" s="1">
        <v>0</v>
      </c>
      <c r="D1080" s="57">
        <f t="shared" si="37"/>
        <v>-0.2876820724517809</v>
      </c>
      <c r="E1080" s="1">
        <f t="shared" si="36"/>
        <v>2017</v>
      </c>
      <c r="H1080" s="1">
        <v>1</v>
      </c>
      <c r="I1080" s="1">
        <v>1</v>
      </c>
      <c r="K1080" s="1">
        <v>1</v>
      </c>
      <c r="L1080" s="1">
        <v>1</v>
      </c>
    </row>
    <row r="1081" spans="1:12" x14ac:dyDescent="0.3">
      <c r="A1081" s="15">
        <v>42998</v>
      </c>
      <c r="B1081" s="1">
        <v>0.85</v>
      </c>
      <c r="C1081" s="1">
        <v>0</v>
      </c>
      <c r="D1081" s="57">
        <f t="shared" si="37"/>
        <v>0.12516314295400599</v>
      </c>
      <c r="E1081" s="1">
        <f t="shared" si="36"/>
        <v>2017</v>
      </c>
      <c r="H1081" s="1">
        <v>1</v>
      </c>
      <c r="I1081" s="1">
        <v>1</v>
      </c>
      <c r="K1081" s="1">
        <v>1</v>
      </c>
      <c r="L1081" s="1">
        <v>1</v>
      </c>
    </row>
    <row r="1082" spans="1:12" x14ac:dyDescent="0.3">
      <c r="A1082" s="15">
        <v>42997</v>
      </c>
      <c r="B1082" s="1">
        <v>0.8</v>
      </c>
      <c r="C1082" s="1">
        <v>0</v>
      </c>
      <c r="D1082" s="57">
        <f t="shared" si="37"/>
        <v>-6.0624621816434736E-2</v>
      </c>
      <c r="E1082" s="1">
        <f t="shared" si="36"/>
        <v>2017</v>
      </c>
      <c r="H1082" s="1">
        <v>1</v>
      </c>
      <c r="I1082" s="1">
        <v>1</v>
      </c>
      <c r="K1082" s="1">
        <v>1</v>
      </c>
      <c r="L1082" s="1">
        <v>1</v>
      </c>
    </row>
    <row r="1083" spans="1:12" x14ac:dyDescent="0.3">
      <c r="A1083" s="15">
        <v>42996</v>
      </c>
      <c r="B1083" s="1">
        <v>0.75</v>
      </c>
      <c r="C1083" s="1">
        <v>0</v>
      </c>
      <c r="D1083" s="57">
        <f t="shared" si="37"/>
        <v>-6.4538521137571178E-2</v>
      </c>
      <c r="E1083" s="1">
        <f t="shared" si="36"/>
        <v>2017</v>
      </c>
      <c r="H1083" s="1">
        <v>1</v>
      </c>
      <c r="I1083" s="1">
        <v>1</v>
      </c>
      <c r="K1083" s="1">
        <v>1</v>
      </c>
      <c r="L1083" s="1">
        <v>1</v>
      </c>
    </row>
    <row r="1084" spans="1:12" x14ac:dyDescent="0.3">
      <c r="A1084" s="15">
        <v>42993</v>
      </c>
      <c r="B1084" s="1">
        <v>0.7</v>
      </c>
      <c r="C1084" s="1">
        <v>0</v>
      </c>
      <c r="D1084" s="57">
        <f t="shared" si="37"/>
        <v>-6.899287148695156E-2</v>
      </c>
      <c r="E1084" s="1">
        <f t="shared" si="36"/>
        <v>2017</v>
      </c>
      <c r="H1084" s="1">
        <v>1</v>
      </c>
      <c r="I1084" s="1">
        <v>1</v>
      </c>
      <c r="K1084" s="1">
        <v>1</v>
      </c>
      <c r="L1084" s="1">
        <v>1</v>
      </c>
    </row>
    <row r="1085" spans="1:12" x14ac:dyDescent="0.3">
      <c r="A1085" s="15">
        <v>42992</v>
      </c>
      <c r="B1085" s="1">
        <v>0.6</v>
      </c>
      <c r="C1085" s="1">
        <v>0</v>
      </c>
      <c r="D1085" s="57">
        <f t="shared" si="37"/>
        <v>-0.15415067982725822</v>
      </c>
      <c r="E1085" s="1">
        <f t="shared" si="36"/>
        <v>2017</v>
      </c>
      <c r="H1085" s="1">
        <v>1</v>
      </c>
      <c r="I1085" s="1">
        <v>1</v>
      </c>
      <c r="K1085" s="1">
        <v>1</v>
      </c>
      <c r="L1085" s="1">
        <v>1</v>
      </c>
    </row>
    <row r="1086" spans="1:12" x14ac:dyDescent="0.3">
      <c r="A1086" s="15">
        <v>42991</v>
      </c>
      <c r="B1086" s="1">
        <v>0.55000000000000004</v>
      </c>
      <c r="C1086" s="1">
        <v>0</v>
      </c>
      <c r="D1086" s="57">
        <f t="shared" si="37"/>
        <v>-8.7011376989629685E-2</v>
      </c>
      <c r="E1086" s="1">
        <f t="shared" si="36"/>
        <v>2017</v>
      </c>
      <c r="H1086" s="1">
        <v>1</v>
      </c>
      <c r="I1086" s="1">
        <v>1</v>
      </c>
      <c r="K1086" s="1">
        <v>1</v>
      </c>
      <c r="L1086" s="1">
        <v>1</v>
      </c>
    </row>
    <row r="1087" spans="1:12" x14ac:dyDescent="0.3">
      <c r="A1087" s="15">
        <v>42990</v>
      </c>
      <c r="B1087" s="1">
        <v>0.6</v>
      </c>
      <c r="C1087" s="1">
        <v>0</v>
      </c>
      <c r="D1087" s="57">
        <f t="shared" si="37"/>
        <v>8.7011376989629699E-2</v>
      </c>
      <c r="E1087" s="1">
        <f t="shared" si="36"/>
        <v>2017</v>
      </c>
      <c r="H1087" s="1">
        <v>1</v>
      </c>
      <c r="I1087" s="1">
        <v>1</v>
      </c>
      <c r="K1087" s="1">
        <v>1</v>
      </c>
      <c r="L1087" s="1">
        <v>1</v>
      </c>
    </row>
    <row r="1088" spans="1:12" x14ac:dyDescent="0.3">
      <c r="A1088" s="15">
        <v>42989</v>
      </c>
      <c r="B1088" s="1">
        <v>0.55000000000000004</v>
      </c>
      <c r="C1088" s="1">
        <v>0</v>
      </c>
      <c r="D1088" s="57">
        <f t="shared" si="37"/>
        <v>-8.7011376989629685E-2</v>
      </c>
      <c r="E1088" s="1">
        <f t="shared" si="36"/>
        <v>2017</v>
      </c>
      <c r="H1088" s="1">
        <v>1</v>
      </c>
      <c r="I1088" s="1">
        <v>1</v>
      </c>
      <c r="K1088" s="1">
        <v>1</v>
      </c>
      <c r="L1088" s="1">
        <v>1</v>
      </c>
    </row>
    <row r="1089" spans="1:12" x14ac:dyDescent="0.3">
      <c r="A1089" s="15">
        <v>42986</v>
      </c>
      <c r="B1089" s="1">
        <v>0.55000000000000004</v>
      </c>
      <c r="C1089" s="1">
        <v>0</v>
      </c>
      <c r="D1089" s="57">
        <f t="shared" si="37"/>
        <v>0</v>
      </c>
      <c r="E1089" s="1">
        <f t="shared" si="36"/>
        <v>2017</v>
      </c>
      <c r="H1089" s="1">
        <v>1</v>
      </c>
      <c r="I1089" s="1">
        <v>1</v>
      </c>
      <c r="K1089" s="1">
        <v>1</v>
      </c>
      <c r="L1089" s="1">
        <v>1</v>
      </c>
    </row>
    <row r="1090" spans="1:12" x14ac:dyDescent="0.3">
      <c r="A1090" s="15">
        <v>42985</v>
      </c>
      <c r="B1090" s="1">
        <v>0.45</v>
      </c>
      <c r="C1090" s="1">
        <v>0</v>
      </c>
      <c r="D1090" s="57">
        <f t="shared" si="37"/>
        <v>-0.20067069546215124</v>
      </c>
      <c r="E1090" s="1">
        <f t="shared" si="36"/>
        <v>2017</v>
      </c>
      <c r="H1090" s="1">
        <v>1</v>
      </c>
      <c r="I1090" s="1">
        <v>1</v>
      </c>
      <c r="K1090" s="1">
        <v>1</v>
      </c>
      <c r="L1090" s="1">
        <v>1</v>
      </c>
    </row>
    <row r="1091" spans="1:12" x14ac:dyDescent="0.3">
      <c r="A1091" s="15">
        <v>42984</v>
      </c>
      <c r="B1091" s="1">
        <v>0.4</v>
      </c>
      <c r="C1091" s="1">
        <v>0</v>
      </c>
      <c r="D1091" s="57">
        <f t="shared" si="37"/>
        <v>-0.11778303565638339</v>
      </c>
      <c r="E1091" s="1">
        <f t="shared" si="36"/>
        <v>2017</v>
      </c>
      <c r="H1091" s="1">
        <v>1</v>
      </c>
      <c r="I1091" s="1">
        <v>1</v>
      </c>
      <c r="K1091" s="1">
        <v>1</v>
      </c>
      <c r="L1091" s="1">
        <v>1</v>
      </c>
    </row>
    <row r="1092" spans="1:12" x14ac:dyDescent="0.3">
      <c r="A1092" s="15">
        <v>42983</v>
      </c>
      <c r="B1092" s="1">
        <v>0.4</v>
      </c>
      <c r="C1092" s="1">
        <v>0</v>
      </c>
      <c r="D1092" s="57">
        <f t="shared" si="37"/>
        <v>0</v>
      </c>
      <c r="E1092" s="1">
        <f t="shared" si="36"/>
        <v>2017</v>
      </c>
      <c r="H1092" s="1">
        <v>1</v>
      </c>
      <c r="I1092" s="1">
        <v>1</v>
      </c>
      <c r="K1092" s="1">
        <v>1</v>
      </c>
      <c r="L1092" s="1">
        <v>1</v>
      </c>
    </row>
    <row r="1093" spans="1:12" x14ac:dyDescent="0.3">
      <c r="A1093" s="15">
        <v>42979</v>
      </c>
      <c r="B1093" s="1">
        <v>0.4</v>
      </c>
      <c r="C1093" s="1">
        <v>0</v>
      </c>
      <c r="D1093" s="57">
        <f t="shared" si="37"/>
        <v>0</v>
      </c>
      <c r="E1093" s="1">
        <f t="shared" si="36"/>
        <v>2017</v>
      </c>
      <c r="H1093" s="1">
        <v>1</v>
      </c>
      <c r="I1093" s="1">
        <v>1</v>
      </c>
      <c r="K1093" s="1">
        <v>1</v>
      </c>
      <c r="L1093" s="1">
        <v>1</v>
      </c>
    </row>
    <row r="1094" spans="1:12" x14ac:dyDescent="0.3">
      <c r="A1094" s="15">
        <v>42978</v>
      </c>
      <c r="B1094" s="1">
        <v>0.45</v>
      </c>
      <c r="C1094" s="1">
        <v>0</v>
      </c>
      <c r="D1094" s="57">
        <f t="shared" si="37"/>
        <v>0.11778303565638346</v>
      </c>
      <c r="E1094" s="1">
        <f t="shared" si="36"/>
        <v>2017</v>
      </c>
      <c r="H1094" s="1">
        <v>1</v>
      </c>
      <c r="I1094" s="1">
        <v>1</v>
      </c>
      <c r="K1094" s="1">
        <v>1</v>
      </c>
      <c r="L1094" s="1">
        <v>1</v>
      </c>
    </row>
    <row r="1095" spans="1:12" x14ac:dyDescent="0.3">
      <c r="A1095" s="15">
        <v>42977</v>
      </c>
      <c r="B1095" s="1">
        <v>0.45</v>
      </c>
      <c r="C1095" s="1">
        <v>0</v>
      </c>
      <c r="D1095" s="57">
        <f t="shared" si="37"/>
        <v>0</v>
      </c>
      <c r="E1095" s="1">
        <f t="shared" si="36"/>
        <v>2017</v>
      </c>
      <c r="H1095" s="1">
        <v>1</v>
      </c>
      <c r="I1095" s="1">
        <v>1</v>
      </c>
      <c r="K1095" s="1">
        <v>1</v>
      </c>
      <c r="L1095" s="1">
        <v>1</v>
      </c>
    </row>
    <row r="1096" spans="1:12" x14ac:dyDescent="0.3">
      <c r="A1096" s="15">
        <v>42976</v>
      </c>
      <c r="B1096" s="1">
        <v>0.45</v>
      </c>
      <c r="C1096" s="1">
        <v>0</v>
      </c>
      <c r="D1096" s="57">
        <f t="shared" si="37"/>
        <v>0</v>
      </c>
      <c r="E1096" s="1">
        <f t="shared" si="36"/>
        <v>2017</v>
      </c>
      <c r="H1096" s="1">
        <v>1</v>
      </c>
      <c r="I1096" s="1">
        <v>1</v>
      </c>
      <c r="K1096" s="1">
        <v>1</v>
      </c>
      <c r="L1096" s="1">
        <v>1</v>
      </c>
    </row>
    <row r="1097" spans="1:12" x14ac:dyDescent="0.3">
      <c r="A1097" s="15">
        <v>42975</v>
      </c>
      <c r="B1097" s="1">
        <v>0.45</v>
      </c>
      <c r="C1097" s="1">
        <v>0</v>
      </c>
      <c r="D1097" s="57">
        <f t="shared" si="37"/>
        <v>0</v>
      </c>
      <c r="E1097" s="1">
        <f t="shared" ref="E1097:E1160" si="38">YEAR(A1097)</f>
        <v>2017</v>
      </c>
      <c r="H1097" s="1">
        <v>1</v>
      </c>
      <c r="I1097" s="1">
        <v>1</v>
      </c>
      <c r="K1097" s="1">
        <v>1</v>
      </c>
      <c r="L1097" s="1">
        <v>1</v>
      </c>
    </row>
    <row r="1098" spans="1:12" x14ac:dyDescent="0.3">
      <c r="A1098" s="15">
        <v>42972</v>
      </c>
      <c r="B1098" s="1">
        <v>0.45</v>
      </c>
      <c r="C1098" s="1">
        <v>0</v>
      </c>
      <c r="D1098" s="57">
        <f t="shared" si="37"/>
        <v>0</v>
      </c>
      <c r="E1098" s="1">
        <f t="shared" si="38"/>
        <v>2017</v>
      </c>
      <c r="H1098" s="1">
        <v>1</v>
      </c>
      <c r="I1098" s="1">
        <v>1</v>
      </c>
      <c r="K1098" s="1">
        <v>1</v>
      </c>
      <c r="L1098" s="1">
        <v>1</v>
      </c>
    </row>
    <row r="1099" spans="1:12" x14ac:dyDescent="0.3">
      <c r="A1099" s="15">
        <v>42971</v>
      </c>
      <c r="B1099" s="1">
        <v>0.4</v>
      </c>
      <c r="C1099" s="1">
        <v>0</v>
      </c>
      <c r="D1099" s="57">
        <f t="shared" ref="D1099:D1162" si="39">LN((C1099+B1099)/(B1098))</f>
        <v>-0.11778303565638339</v>
      </c>
      <c r="E1099" s="1">
        <f t="shared" si="38"/>
        <v>2017</v>
      </c>
      <c r="H1099" s="1">
        <v>1</v>
      </c>
      <c r="I1099" s="1">
        <v>1</v>
      </c>
      <c r="K1099" s="1">
        <v>1</v>
      </c>
      <c r="L1099" s="1">
        <v>1</v>
      </c>
    </row>
    <row r="1100" spans="1:12" x14ac:dyDescent="0.3">
      <c r="A1100" s="15">
        <v>42970</v>
      </c>
      <c r="B1100" s="1">
        <v>0.4</v>
      </c>
      <c r="C1100" s="1">
        <v>0</v>
      </c>
      <c r="D1100" s="57">
        <f t="shared" si="39"/>
        <v>0</v>
      </c>
      <c r="E1100" s="1">
        <f t="shared" si="38"/>
        <v>2017</v>
      </c>
      <c r="H1100" s="1">
        <v>1</v>
      </c>
      <c r="I1100" s="1">
        <v>1</v>
      </c>
      <c r="K1100" s="1">
        <v>1</v>
      </c>
      <c r="L1100" s="1">
        <v>1</v>
      </c>
    </row>
    <row r="1101" spans="1:12" x14ac:dyDescent="0.3">
      <c r="A1101" s="15">
        <v>42969</v>
      </c>
      <c r="B1101" s="1">
        <v>0.4</v>
      </c>
      <c r="C1101" s="1">
        <v>0</v>
      </c>
      <c r="D1101" s="57">
        <f t="shared" si="39"/>
        <v>0</v>
      </c>
      <c r="E1101" s="1">
        <f t="shared" si="38"/>
        <v>2017</v>
      </c>
      <c r="H1101" s="1">
        <v>1</v>
      </c>
      <c r="I1101" s="1">
        <v>1</v>
      </c>
      <c r="K1101" s="1">
        <v>1</v>
      </c>
      <c r="L1101" s="1">
        <v>1</v>
      </c>
    </row>
    <row r="1102" spans="1:12" x14ac:dyDescent="0.3">
      <c r="A1102" s="15">
        <v>42968</v>
      </c>
      <c r="B1102" s="1">
        <v>0.5</v>
      </c>
      <c r="C1102" s="1">
        <v>0</v>
      </c>
      <c r="D1102" s="57">
        <f t="shared" si="39"/>
        <v>0.22314355131420976</v>
      </c>
      <c r="E1102" s="1">
        <f t="shared" si="38"/>
        <v>2017</v>
      </c>
      <c r="H1102" s="1">
        <v>1</v>
      </c>
      <c r="I1102" s="1">
        <v>1</v>
      </c>
      <c r="K1102" s="1">
        <v>1</v>
      </c>
      <c r="L1102" s="1">
        <v>1</v>
      </c>
    </row>
    <row r="1103" spans="1:12" x14ac:dyDescent="0.3">
      <c r="A1103" s="15">
        <v>42965</v>
      </c>
      <c r="B1103" s="1">
        <v>0.45</v>
      </c>
      <c r="C1103" s="1">
        <v>0</v>
      </c>
      <c r="D1103" s="57">
        <f t="shared" si="39"/>
        <v>-0.10536051565782628</v>
      </c>
      <c r="E1103" s="1">
        <f t="shared" si="38"/>
        <v>2017</v>
      </c>
      <c r="H1103" s="1">
        <v>1</v>
      </c>
      <c r="I1103" s="1">
        <v>1</v>
      </c>
      <c r="K1103" s="1">
        <v>1</v>
      </c>
      <c r="L1103" s="1">
        <v>1</v>
      </c>
    </row>
    <row r="1104" spans="1:12" x14ac:dyDescent="0.3">
      <c r="A1104" s="15">
        <v>42964</v>
      </c>
      <c r="B1104" s="1">
        <v>0.45</v>
      </c>
      <c r="C1104" s="1">
        <v>0</v>
      </c>
      <c r="D1104" s="57">
        <f t="shared" si="39"/>
        <v>0</v>
      </c>
      <c r="E1104" s="1">
        <f t="shared" si="38"/>
        <v>2017</v>
      </c>
      <c r="H1104" s="1">
        <v>1</v>
      </c>
      <c r="I1104" s="1">
        <v>1</v>
      </c>
      <c r="K1104" s="1">
        <v>1</v>
      </c>
      <c r="L1104" s="1">
        <v>1</v>
      </c>
    </row>
    <row r="1105" spans="1:12" x14ac:dyDescent="0.3">
      <c r="A1105" s="15">
        <v>42963</v>
      </c>
      <c r="B1105" s="1">
        <v>0.45</v>
      </c>
      <c r="C1105" s="1">
        <v>0</v>
      </c>
      <c r="D1105" s="57">
        <f t="shared" si="39"/>
        <v>0</v>
      </c>
      <c r="E1105" s="1">
        <f t="shared" si="38"/>
        <v>2017</v>
      </c>
      <c r="H1105" s="1">
        <v>1</v>
      </c>
      <c r="I1105" s="1">
        <v>1</v>
      </c>
      <c r="K1105" s="1">
        <v>1</v>
      </c>
      <c r="L1105" s="1">
        <v>1</v>
      </c>
    </row>
    <row r="1106" spans="1:12" x14ac:dyDescent="0.3">
      <c r="A1106" s="15">
        <v>42962</v>
      </c>
      <c r="B1106" s="1">
        <v>0.4</v>
      </c>
      <c r="C1106" s="1">
        <v>0</v>
      </c>
      <c r="D1106" s="57">
        <f t="shared" si="39"/>
        <v>-0.11778303565638339</v>
      </c>
      <c r="E1106" s="1">
        <f t="shared" si="38"/>
        <v>2017</v>
      </c>
      <c r="H1106" s="1">
        <v>1</v>
      </c>
      <c r="I1106" s="1">
        <v>1</v>
      </c>
      <c r="K1106" s="1">
        <v>1</v>
      </c>
      <c r="L1106" s="1">
        <v>1</v>
      </c>
    </row>
    <row r="1107" spans="1:12" x14ac:dyDescent="0.3">
      <c r="A1107" s="15">
        <v>42961</v>
      </c>
      <c r="B1107" s="1">
        <v>0.4</v>
      </c>
      <c r="C1107" s="1">
        <v>0</v>
      </c>
      <c r="D1107" s="57">
        <f t="shared" si="39"/>
        <v>0</v>
      </c>
      <c r="E1107" s="1">
        <f t="shared" si="38"/>
        <v>2017</v>
      </c>
      <c r="H1107" s="1">
        <v>1</v>
      </c>
      <c r="I1107" s="1">
        <v>1</v>
      </c>
      <c r="K1107" s="1">
        <v>1</v>
      </c>
      <c r="L1107" s="1">
        <v>1</v>
      </c>
    </row>
    <row r="1108" spans="1:12" x14ac:dyDescent="0.3">
      <c r="A1108" s="15">
        <v>42958</v>
      </c>
      <c r="B1108" s="1">
        <v>0.4</v>
      </c>
      <c r="C1108" s="1">
        <v>0</v>
      </c>
      <c r="D1108" s="57">
        <f t="shared" si="39"/>
        <v>0</v>
      </c>
      <c r="E1108" s="1">
        <f t="shared" si="38"/>
        <v>2017</v>
      </c>
      <c r="H1108" s="1">
        <v>1</v>
      </c>
      <c r="I1108" s="1">
        <v>1</v>
      </c>
      <c r="K1108" s="1">
        <v>1</v>
      </c>
      <c r="L1108" s="1">
        <v>1</v>
      </c>
    </row>
    <row r="1109" spans="1:12" x14ac:dyDescent="0.3">
      <c r="A1109" s="15">
        <v>42957</v>
      </c>
      <c r="B1109" s="1">
        <v>0.5</v>
      </c>
      <c r="C1109" s="1">
        <v>0</v>
      </c>
      <c r="D1109" s="57">
        <f t="shared" si="39"/>
        <v>0.22314355131420976</v>
      </c>
      <c r="E1109" s="1">
        <f t="shared" si="38"/>
        <v>2017</v>
      </c>
      <c r="H1109" s="1">
        <v>1</v>
      </c>
      <c r="I1109" s="1">
        <v>1</v>
      </c>
      <c r="K1109" s="1">
        <v>1</v>
      </c>
      <c r="L1109" s="1">
        <v>1</v>
      </c>
    </row>
    <row r="1110" spans="1:12" x14ac:dyDescent="0.3">
      <c r="A1110" s="15">
        <v>42956</v>
      </c>
      <c r="B1110" s="1">
        <v>0.5</v>
      </c>
      <c r="C1110" s="1">
        <v>0</v>
      </c>
      <c r="D1110" s="57">
        <f t="shared" si="39"/>
        <v>0</v>
      </c>
      <c r="E1110" s="1">
        <f t="shared" si="38"/>
        <v>2017</v>
      </c>
      <c r="H1110" s="1">
        <v>1</v>
      </c>
      <c r="I1110" s="1">
        <v>1</v>
      </c>
      <c r="K1110" s="1">
        <v>1</v>
      </c>
      <c r="L1110" s="1">
        <v>1</v>
      </c>
    </row>
    <row r="1111" spans="1:12" x14ac:dyDescent="0.3">
      <c r="A1111" s="15">
        <v>42955</v>
      </c>
      <c r="B1111" s="1">
        <v>0.5</v>
      </c>
      <c r="C1111" s="1">
        <v>0</v>
      </c>
      <c r="D1111" s="57">
        <f t="shared" si="39"/>
        <v>0</v>
      </c>
      <c r="E1111" s="1">
        <f t="shared" si="38"/>
        <v>2017</v>
      </c>
      <c r="H1111" s="1">
        <v>1</v>
      </c>
      <c r="I1111" s="1">
        <v>1</v>
      </c>
      <c r="K1111" s="1">
        <v>1</v>
      </c>
      <c r="L1111" s="1">
        <v>1</v>
      </c>
    </row>
    <row r="1112" spans="1:12" x14ac:dyDescent="0.3">
      <c r="A1112" s="15">
        <v>42951</v>
      </c>
      <c r="B1112" s="1">
        <v>0.5</v>
      </c>
      <c r="C1112" s="1">
        <v>0</v>
      </c>
      <c r="D1112" s="57">
        <f t="shared" si="39"/>
        <v>0</v>
      </c>
      <c r="E1112" s="1">
        <f t="shared" si="38"/>
        <v>2017</v>
      </c>
      <c r="H1112" s="1">
        <v>1</v>
      </c>
      <c r="I1112" s="1">
        <v>1</v>
      </c>
      <c r="K1112" s="1">
        <v>1</v>
      </c>
      <c r="L1112" s="1">
        <v>1</v>
      </c>
    </row>
    <row r="1113" spans="1:12" x14ac:dyDescent="0.3">
      <c r="A1113" s="15">
        <v>42950</v>
      </c>
      <c r="B1113" s="1">
        <v>0.5</v>
      </c>
      <c r="C1113" s="1">
        <v>0</v>
      </c>
      <c r="D1113" s="57">
        <f t="shared" si="39"/>
        <v>0</v>
      </c>
      <c r="E1113" s="1">
        <f t="shared" si="38"/>
        <v>2017</v>
      </c>
      <c r="H1113" s="1">
        <v>1</v>
      </c>
      <c r="I1113" s="1">
        <v>1</v>
      </c>
      <c r="K1113" s="1">
        <v>1</v>
      </c>
      <c r="L1113" s="1">
        <v>1</v>
      </c>
    </row>
    <row r="1114" spans="1:12" x14ac:dyDescent="0.3">
      <c r="A1114" s="15">
        <v>42949</v>
      </c>
      <c r="B1114" s="1">
        <v>0.5</v>
      </c>
      <c r="C1114" s="1">
        <v>0</v>
      </c>
      <c r="D1114" s="57">
        <f t="shared" si="39"/>
        <v>0</v>
      </c>
      <c r="E1114" s="1">
        <f t="shared" si="38"/>
        <v>2017</v>
      </c>
      <c r="H1114" s="1">
        <v>1</v>
      </c>
      <c r="I1114" s="1">
        <v>1</v>
      </c>
      <c r="K1114" s="1">
        <v>1</v>
      </c>
      <c r="L1114" s="1">
        <v>1</v>
      </c>
    </row>
    <row r="1115" spans="1:12" x14ac:dyDescent="0.3">
      <c r="A1115" s="15">
        <v>42948</v>
      </c>
      <c r="B1115" s="1">
        <v>0.5</v>
      </c>
      <c r="C1115" s="1">
        <v>0</v>
      </c>
      <c r="D1115" s="57">
        <f t="shared" si="39"/>
        <v>0</v>
      </c>
      <c r="E1115" s="1">
        <f t="shared" si="38"/>
        <v>2017</v>
      </c>
      <c r="H1115" s="1">
        <v>1</v>
      </c>
      <c r="I1115" s="1">
        <v>1</v>
      </c>
      <c r="K1115" s="1">
        <v>1</v>
      </c>
      <c r="L1115" s="1">
        <v>1</v>
      </c>
    </row>
    <row r="1116" spans="1:12" x14ac:dyDescent="0.3">
      <c r="A1116" s="15">
        <v>42947</v>
      </c>
      <c r="B1116" s="1">
        <v>0.5</v>
      </c>
      <c r="C1116" s="1">
        <v>0</v>
      </c>
      <c r="D1116" s="57">
        <f t="shared" si="39"/>
        <v>0</v>
      </c>
      <c r="E1116" s="1">
        <f t="shared" si="38"/>
        <v>2017</v>
      </c>
      <c r="H1116" s="1">
        <v>1</v>
      </c>
      <c r="I1116" s="1">
        <v>1</v>
      </c>
      <c r="K1116" s="1">
        <v>1</v>
      </c>
      <c r="L1116" s="1">
        <v>1</v>
      </c>
    </row>
    <row r="1117" spans="1:12" x14ac:dyDescent="0.3">
      <c r="A1117" s="15">
        <v>42944</v>
      </c>
      <c r="B1117" s="1">
        <v>0.5</v>
      </c>
      <c r="C1117" s="1">
        <v>0</v>
      </c>
      <c r="D1117" s="57">
        <f t="shared" si="39"/>
        <v>0</v>
      </c>
      <c r="E1117" s="1">
        <f t="shared" si="38"/>
        <v>2017</v>
      </c>
      <c r="H1117" s="1">
        <v>1</v>
      </c>
      <c r="I1117" s="1">
        <v>1</v>
      </c>
      <c r="K1117" s="1">
        <v>1</v>
      </c>
      <c r="L1117" s="1">
        <v>1</v>
      </c>
    </row>
    <row r="1118" spans="1:12" x14ac:dyDescent="0.3">
      <c r="A1118" s="15">
        <v>42943</v>
      </c>
      <c r="B1118" s="1">
        <v>0.55000000000000004</v>
      </c>
      <c r="C1118" s="1">
        <v>0</v>
      </c>
      <c r="D1118" s="57">
        <f t="shared" si="39"/>
        <v>9.5310179804324935E-2</v>
      </c>
      <c r="E1118" s="1">
        <f t="shared" si="38"/>
        <v>2017</v>
      </c>
      <c r="H1118" s="1">
        <v>1</v>
      </c>
      <c r="I1118" s="1">
        <v>1</v>
      </c>
      <c r="K1118" s="1">
        <v>1</v>
      </c>
      <c r="L1118" s="1">
        <v>1</v>
      </c>
    </row>
    <row r="1119" spans="1:12" x14ac:dyDescent="0.3">
      <c r="A1119" s="15">
        <v>42942</v>
      </c>
      <c r="B1119" s="1">
        <v>0.55000000000000004</v>
      </c>
      <c r="C1119" s="1">
        <v>0</v>
      </c>
      <c r="D1119" s="57">
        <f t="shared" si="39"/>
        <v>0</v>
      </c>
      <c r="E1119" s="1">
        <f t="shared" si="38"/>
        <v>2017</v>
      </c>
      <c r="H1119" s="1">
        <v>1</v>
      </c>
      <c r="I1119" s="1">
        <v>1</v>
      </c>
      <c r="K1119" s="1">
        <v>1</v>
      </c>
      <c r="L1119" s="1">
        <v>1</v>
      </c>
    </row>
    <row r="1120" spans="1:12" x14ac:dyDescent="0.3">
      <c r="A1120" s="15">
        <v>42941</v>
      </c>
      <c r="B1120" s="1">
        <v>0.5</v>
      </c>
      <c r="C1120" s="1">
        <v>0</v>
      </c>
      <c r="D1120" s="57">
        <f t="shared" si="39"/>
        <v>-9.5310179804324893E-2</v>
      </c>
      <c r="E1120" s="1">
        <f t="shared" si="38"/>
        <v>2017</v>
      </c>
      <c r="H1120" s="1">
        <v>1</v>
      </c>
      <c r="I1120" s="1">
        <v>1</v>
      </c>
      <c r="K1120" s="1">
        <v>1</v>
      </c>
      <c r="L1120" s="1">
        <v>1</v>
      </c>
    </row>
    <row r="1121" spans="1:12" x14ac:dyDescent="0.3">
      <c r="A1121" s="15">
        <v>42940</v>
      </c>
      <c r="B1121" s="1">
        <v>0.5</v>
      </c>
      <c r="C1121" s="1">
        <v>0</v>
      </c>
      <c r="D1121" s="57">
        <f t="shared" si="39"/>
        <v>0</v>
      </c>
      <c r="E1121" s="1">
        <f t="shared" si="38"/>
        <v>2017</v>
      </c>
      <c r="H1121" s="1">
        <v>1</v>
      </c>
      <c r="I1121" s="1">
        <v>1</v>
      </c>
      <c r="K1121" s="1">
        <v>1</v>
      </c>
      <c r="L1121" s="1">
        <v>1</v>
      </c>
    </row>
    <row r="1122" spans="1:12" x14ac:dyDescent="0.3">
      <c r="A1122" s="15">
        <v>42937</v>
      </c>
      <c r="B1122" s="1">
        <v>0.45</v>
      </c>
      <c r="C1122" s="1">
        <v>0</v>
      </c>
      <c r="D1122" s="57">
        <f t="shared" si="39"/>
        <v>-0.10536051565782628</v>
      </c>
      <c r="E1122" s="1">
        <f t="shared" si="38"/>
        <v>2017</v>
      </c>
      <c r="H1122" s="1">
        <v>1</v>
      </c>
      <c r="I1122" s="1">
        <v>1</v>
      </c>
      <c r="K1122" s="1">
        <v>1</v>
      </c>
      <c r="L1122" s="1">
        <v>1</v>
      </c>
    </row>
    <row r="1123" spans="1:12" x14ac:dyDescent="0.3">
      <c r="A1123" s="15">
        <v>42936</v>
      </c>
      <c r="B1123" s="1">
        <v>0.4</v>
      </c>
      <c r="C1123" s="1">
        <v>0</v>
      </c>
      <c r="D1123" s="57">
        <f t="shared" si="39"/>
        <v>-0.11778303565638339</v>
      </c>
      <c r="E1123" s="1">
        <f t="shared" si="38"/>
        <v>2017</v>
      </c>
      <c r="H1123" s="1">
        <v>1</v>
      </c>
      <c r="I1123" s="1">
        <v>1</v>
      </c>
      <c r="K1123" s="1">
        <v>1</v>
      </c>
      <c r="L1123" s="1">
        <v>1</v>
      </c>
    </row>
    <row r="1124" spans="1:12" x14ac:dyDescent="0.3">
      <c r="A1124" s="15">
        <v>42935</v>
      </c>
      <c r="B1124" s="1">
        <v>0.4</v>
      </c>
      <c r="C1124" s="1">
        <v>0</v>
      </c>
      <c r="D1124" s="57">
        <f t="shared" si="39"/>
        <v>0</v>
      </c>
      <c r="E1124" s="1">
        <f t="shared" si="38"/>
        <v>2017</v>
      </c>
      <c r="H1124" s="1">
        <v>1</v>
      </c>
      <c r="I1124" s="1">
        <v>1</v>
      </c>
      <c r="K1124" s="1">
        <v>1</v>
      </c>
      <c r="L1124" s="1">
        <v>1</v>
      </c>
    </row>
    <row r="1125" spans="1:12" x14ac:dyDescent="0.3">
      <c r="A1125" s="15">
        <v>42934</v>
      </c>
      <c r="B1125" s="1">
        <v>0.45</v>
      </c>
      <c r="C1125" s="1">
        <v>0</v>
      </c>
      <c r="D1125" s="57">
        <f t="shared" si="39"/>
        <v>0.11778303565638346</v>
      </c>
      <c r="E1125" s="1">
        <f t="shared" si="38"/>
        <v>2017</v>
      </c>
      <c r="H1125" s="1">
        <v>1</v>
      </c>
      <c r="I1125" s="1">
        <v>1</v>
      </c>
      <c r="K1125" s="1">
        <v>1</v>
      </c>
      <c r="L1125" s="1">
        <v>1</v>
      </c>
    </row>
    <row r="1126" spans="1:12" x14ac:dyDescent="0.3">
      <c r="A1126" s="15">
        <v>42933</v>
      </c>
      <c r="B1126" s="1">
        <v>0.4</v>
      </c>
      <c r="C1126" s="1">
        <v>0</v>
      </c>
      <c r="D1126" s="57">
        <f t="shared" si="39"/>
        <v>-0.11778303565638339</v>
      </c>
      <c r="E1126" s="1">
        <f t="shared" si="38"/>
        <v>2017</v>
      </c>
      <c r="H1126" s="1">
        <v>1</v>
      </c>
      <c r="I1126" s="1">
        <v>1</v>
      </c>
      <c r="K1126" s="1">
        <v>1</v>
      </c>
      <c r="L1126" s="1">
        <v>1</v>
      </c>
    </row>
    <row r="1127" spans="1:12" x14ac:dyDescent="0.3">
      <c r="A1127" s="15">
        <v>42930</v>
      </c>
      <c r="B1127" s="1">
        <v>0.4</v>
      </c>
      <c r="C1127" s="1">
        <v>0</v>
      </c>
      <c r="D1127" s="57">
        <f t="shared" si="39"/>
        <v>0</v>
      </c>
      <c r="E1127" s="1">
        <f t="shared" si="38"/>
        <v>2017</v>
      </c>
      <c r="H1127" s="1">
        <v>1</v>
      </c>
      <c r="I1127" s="1">
        <v>1</v>
      </c>
      <c r="K1127" s="1">
        <v>1</v>
      </c>
      <c r="L1127" s="1">
        <v>1</v>
      </c>
    </row>
    <row r="1128" spans="1:12" x14ac:dyDescent="0.3">
      <c r="A1128" s="15">
        <v>42929</v>
      </c>
      <c r="B1128" s="1">
        <v>0.4</v>
      </c>
      <c r="C1128" s="1">
        <v>0</v>
      </c>
      <c r="D1128" s="57">
        <f t="shared" si="39"/>
        <v>0</v>
      </c>
      <c r="E1128" s="1">
        <f t="shared" si="38"/>
        <v>2017</v>
      </c>
      <c r="H1128" s="1">
        <v>1</v>
      </c>
      <c r="I1128" s="1">
        <v>1</v>
      </c>
      <c r="K1128" s="1">
        <v>1</v>
      </c>
      <c r="L1128" s="1">
        <v>1</v>
      </c>
    </row>
    <row r="1129" spans="1:12" x14ac:dyDescent="0.3">
      <c r="A1129" s="15">
        <v>42928</v>
      </c>
      <c r="B1129" s="1">
        <v>0.45</v>
      </c>
      <c r="C1129" s="1">
        <v>0</v>
      </c>
      <c r="D1129" s="57">
        <f t="shared" si="39"/>
        <v>0.11778303565638346</v>
      </c>
      <c r="E1129" s="1">
        <f t="shared" si="38"/>
        <v>2017</v>
      </c>
      <c r="H1129" s="1">
        <v>1</v>
      </c>
      <c r="I1129" s="1">
        <v>1</v>
      </c>
      <c r="K1129" s="1">
        <v>1</v>
      </c>
      <c r="L1129" s="1">
        <v>1</v>
      </c>
    </row>
    <row r="1130" spans="1:12" x14ac:dyDescent="0.3">
      <c r="A1130" s="15">
        <v>42927</v>
      </c>
      <c r="B1130" s="1">
        <v>0.4</v>
      </c>
      <c r="C1130" s="1">
        <v>0</v>
      </c>
      <c r="D1130" s="57">
        <f t="shared" si="39"/>
        <v>-0.11778303565638339</v>
      </c>
      <c r="E1130" s="1">
        <f t="shared" si="38"/>
        <v>2017</v>
      </c>
      <c r="H1130" s="1">
        <v>1</v>
      </c>
      <c r="I1130" s="1">
        <v>1</v>
      </c>
      <c r="K1130" s="1">
        <v>1</v>
      </c>
      <c r="L1130" s="1">
        <v>1</v>
      </c>
    </row>
    <row r="1131" spans="1:12" x14ac:dyDescent="0.3">
      <c r="A1131" s="15">
        <v>42926</v>
      </c>
      <c r="B1131" s="1">
        <v>0.4</v>
      </c>
      <c r="C1131" s="1">
        <v>0</v>
      </c>
      <c r="D1131" s="57">
        <f t="shared" si="39"/>
        <v>0</v>
      </c>
      <c r="E1131" s="1">
        <f t="shared" si="38"/>
        <v>2017</v>
      </c>
      <c r="H1131" s="1">
        <v>1</v>
      </c>
      <c r="I1131" s="1">
        <v>1</v>
      </c>
      <c r="K1131" s="1">
        <v>1</v>
      </c>
      <c r="L1131" s="1">
        <v>1</v>
      </c>
    </row>
    <row r="1132" spans="1:12" x14ac:dyDescent="0.3">
      <c r="A1132" s="15">
        <v>42923</v>
      </c>
      <c r="B1132" s="1">
        <v>0.35</v>
      </c>
      <c r="C1132" s="1">
        <v>0</v>
      </c>
      <c r="D1132" s="57">
        <f t="shared" si="39"/>
        <v>-0.13353139262452274</v>
      </c>
      <c r="E1132" s="1">
        <f t="shared" si="38"/>
        <v>2017</v>
      </c>
      <c r="H1132" s="1">
        <v>1</v>
      </c>
      <c r="I1132" s="1">
        <v>1</v>
      </c>
      <c r="K1132" s="1">
        <v>1</v>
      </c>
      <c r="L1132" s="1">
        <v>1</v>
      </c>
    </row>
    <row r="1133" spans="1:12" x14ac:dyDescent="0.3">
      <c r="A1133" s="15">
        <v>42922</v>
      </c>
      <c r="B1133" s="1">
        <v>0.35</v>
      </c>
      <c r="C1133" s="1">
        <v>0</v>
      </c>
      <c r="D1133" s="57">
        <f t="shared" si="39"/>
        <v>0</v>
      </c>
      <c r="E1133" s="1">
        <f t="shared" si="38"/>
        <v>2017</v>
      </c>
      <c r="H1133" s="1">
        <v>1</v>
      </c>
      <c r="I1133" s="1">
        <v>1</v>
      </c>
      <c r="K1133" s="1">
        <v>1</v>
      </c>
      <c r="L1133" s="1">
        <v>1</v>
      </c>
    </row>
    <row r="1134" spans="1:12" x14ac:dyDescent="0.3">
      <c r="A1134" s="15">
        <v>42921</v>
      </c>
      <c r="B1134" s="1">
        <v>0.4</v>
      </c>
      <c r="C1134" s="1">
        <v>0</v>
      </c>
      <c r="D1134" s="57">
        <f t="shared" si="39"/>
        <v>0.13353139262452277</v>
      </c>
      <c r="E1134" s="1">
        <f t="shared" si="38"/>
        <v>2017</v>
      </c>
      <c r="H1134" s="1">
        <v>1</v>
      </c>
      <c r="I1134" s="1">
        <v>1</v>
      </c>
      <c r="K1134" s="1">
        <v>1</v>
      </c>
      <c r="L1134" s="1">
        <v>1</v>
      </c>
    </row>
    <row r="1135" spans="1:12" x14ac:dyDescent="0.3">
      <c r="A1135" s="15">
        <v>42920</v>
      </c>
      <c r="B1135" s="1">
        <v>0.4</v>
      </c>
      <c r="C1135" s="1">
        <v>0</v>
      </c>
      <c r="D1135" s="57">
        <f t="shared" si="39"/>
        <v>0</v>
      </c>
      <c r="E1135" s="1">
        <f t="shared" si="38"/>
        <v>2017</v>
      </c>
      <c r="H1135" s="1">
        <v>1</v>
      </c>
      <c r="I1135" s="1">
        <v>1</v>
      </c>
      <c r="K1135" s="1">
        <v>1</v>
      </c>
      <c r="L1135" s="1">
        <v>1</v>
      </c>
    </row>
    <row r="1136" spans="1:12" x14ac:dyDescent="0.3">
      <c r="A1136" s="15">
        <v>42916</v>
      </c>
      <c r="B1136" s="1">
        <v>0.4</v>
      </c>
      <c r="C1136" s="1">
        <v>0</v>
      </c>
      <c r="D1136" s="57">
        <f t="shared" si="39"/>
        <v>0</v>
      </c>
      <c r="E1136" s="1">
        <f t="shared" si="38"/>
        <v>2017</v>
      </c>
      <c r="H1136" s="1">
        <v>1</v>
      </c>
      <c r="I1136" s="1">
        <v>1</v>
      </c>
      <c r="K1136" s="1">
        <v>1</v>
      </c>
      <c r="L1136" s="1">
        <v>1</v>
      </c>
    </row>
    <row r="1137" spans="1:12" x14ac:dyDescent="0.3">
      <c r="A1137" s="15">
        <v>42915</v>
      </c>
      <c r="B1137" s="1">
        <v>0.4</v>
      </c>
      <c r="C1137" s="1">
        <v>0</v>
      </c>
      <c r="D1137" s="57">
        <f t="shared" si="39"/>
        <v>0</v>
      </c>
      <c r="E1137" s="1">
        <f t="shared" si="38"/>
        <v>2017</v>
      </c>
      <c r="H1137" s="1">
        <v>1</v>
      </c>
      <c r="I1137" s="1">
        <v>1</v>
      </c>
      <c r="K1137" s="1">
        <v>1</v>
      </c>
      <c r="L1137" s="1">
        <v>1</v>
      </c>
    </row>
    <row r="1138" spans="1:12" x14ac:dyDescent="0.3">
      <c r="A1138" s="15">
        <v>42914</v>
      </c>
      <c r="B1138" s="1">
        <v>0.4</v>
      </c>
      <c r="C1138" s="1">
        <v>0</v>
      </c>
      <c r="D1138" s="57">
        <f t="shared" si="39"/>
        <v>0</v>
      </c>
      <c r="E1138" s="1">
        <f t="shared" si="38"/>
        <v>2017</v>
      </c>
      <c r="H1138" s="1">
        <v>1</v>
      </c>
      <c r="I1138" s="1">
        <v>1</v>
      </c>
      <c r="K1138" s="1">
        <v>1</v>
      </c>
      <c r="L1138" s="1">
        <v>1</v>
      </c>
    </row>
    <row r="1139" spans="1:12" x14ac:dyDescent="0.3">
      <c r="A1139" s="15">
        <v>42913</v>
      </c>
      <c r="B1139" s="1">
        <v>0.4</v>
      </c>
      <c r="C1139" s="1">
        <v>0</v>
      </c>
      <c r="D1139" s="57">
        <f t="shared" si="39"/>
        <v>0</v>
      </c>
      <c r="E1139" s="1">
        <f t="shared" si="38"/>
        <v>2017</v>
      </c>
      <c r="H1139" s="1">
        <v>1</v>
      </c>
      <c r="I1139" s="1">
        <v>1</v>
      </c>
      <c r="K1139" s="1">
        <v>1</v>
      </c>
      <c r="L1139" s="1">
        <v>1</v>
      </c>
    </row>
    <row r="1140" spans="1:12" x14ac:dyDescent="0.3">
      <c r="A1140" s="15">
        <v>42912</v>
      </c>
      <c r="B1140" s="1">
        <v>0.4</v>
      </c>
      <c r="C1140" s="1">
        <v>0</v>
      </c>
      <c r="D1140" s="57">
        <f t="shared" si="39"/>
        <v>0</v>
      </c>
      <c r="E1140" s="1">
        <f t="shared" si="38"/>
        <v>2017</v>
      </c>
      <c r="H1140" s="1">
        <v>1</v>
      </c>
      <c r="I1140" s="1">
        <v>1</v>
      </c>
      <c r="K1140" s="1">
        <v>1</v>
      </c>
      <c r="L1140" s="1">
        <v>1</v>
      </c>
    </row>
    <row r="1141" spans="1:12" x14ac:dyDescent="0.3">
      <c r="A1141" s="15">
        <v>42909</v>
      </c>
      <c r="B1141" s="1">
        <v>0.4</v>
      </c>
      <c r="C1141" s="1">
        <v>0</v>
      </c>
      <c r="D1141" s="57">
        <f t="shared" si="39"/>
        <v>0</v>
      </c>
      <c r="E1141" s="1">
        <f t="shared" si="38"/>
        <v>2017</v>
      </c>
      <c r="H1141" s="1">
        <v>1</v>
      </c>
      <c r="I1141" s="1">
        <v>1</v>
      </c>
      <c r="K1141" s="1">
        <v>1</v>
      </c>
      <c r="L1141" s="1">
        <v>1</v>
      </c>
    </row>
    <row r="1142" spans="1:12" x14ac:dyDescent="0.3">
      <c r="A1142" s="15">
        <v>42908</v>
      </c>
      <c r="B1142" s="1">
        <v>0.4</v>
      </c>
      <c r="C1142" s="1">
        <v>0</v>
      </c>
      <c r="D1142" s="57">
        <f t="shared" si="39"/>
        <v>0</v>
      </c>
      <c r="E1142" s="1">
        <f t="shared" si="38"/>
        <v>2017</v>
      </c>
      <c r="H1142" s="1">
        <v>1</v>
      </c>
      <c r="I1142" s="1">
        <v>1</v>
      </c>
      <c r="K1142" s="1">
        <v>1</v>
      </c>
      <c r="L1142" s="1">
        <v>1</v>
      </c>
    </row>
    <row r="1143" spans="1:12" x14ac:dyDescent="0.3">
      <c r="A1143" s="15">
        <v>42907</v>
      </c>
      <c r="B1143" s="1">
        <v>0.4</v>
      </c>
      <c r="C1143" s="1">
        <v>0</v>
      </c>
      <c r="D1143" s="57">
        <f t="shared" si="39"/>
        <v>0</v>
      </c>
      <c r="E1143" s="1">
        <f t="shared" si="38"/>
        <v>2017</v>
      </c>
      <c r="H1143" s="1">
        <v>1</v>
      </c>
      <c r="I1143" s="1">
        <v>1</v>
      </c>
      <c r="K1143" s="1">
        <v>1</v>
      </c>
      <c r="L1143" s="1">
        <v>1</v>
      </c>
    </row>
    <row r="1144" spans="1:12" x14ac:dyDescent="0.3">
      <c r="A1144" s="15">
        <v>42906</v>
      </c>
      <c r="B1144" s="1">
        <v>0.5</v>
      </c>
      <c r="C1144" s="1">
        <v>0</v>
      </c>
      <c r="D1144" s="57">
        <f t="shared" si="39"/>
        <v>0.22314355131420976</v>
      </c>
      <c r="E1144" s="1">
        <f t="shared" si="38"/>
        <v>2017</v>
      </c>
      <c r="H1144" s="1">
        <v>1</v>
      </c>
      <c r="I1144" s="1">
        <v>1</v>
      </c>
      <c r="K1144" s="1">
        <v>1</v>
      </c>
      <c r="L1144" s="1">
        <v>1</v>
      </c>
    </row>
    <row r="1145" spans="1:12" x14ac:dyDescent="0.3">
      <c r="A1145" s="15">
        <v>42905</v>
      </c>
      <c r="B1145" s="1">
        <v>0.5</v>
      </c>
      <c r="C1145" s="1">
        <v>0</v>
      </c>
      <c r="D1145" s="57">
        <f t="shared" si="39"/>
        <v>0</v>
      </c>
      <c r="E1145" s="1">
        <f t="shared" si="38"/>
        <v>2017</v>
      </c>
      <c r="H1145" s="1">
        <v>1</v>
      </c>
      <c r="I1145" s="1">
        <v>1</v>
      </c>
      <c r="K1145" s="1">
        <v>1</v>
      </c>
      <c r="L1145" s="1">
        <v>1</v>
      </c>
    </row>
    <row r="1146" spans="1:12" x14ac:dyDescent="0.3">
      <c r="A1146" s="15">
        <v>42902</v>
      </c>
      <c r="B1146" s="1">
        <v>0.5</v>
      </c>
      <c r="C1146" s="1">
        <v>0</v>
      </c>
      <c r="D1146" s="57">
        <f t="shared" si="39"/>
        <v>0</v>
      </c>
      <c r="E1146" s="1">
        <f t="shared" si="38"/>
        <v>2017</v>
      </c>
      <c r="H1146" s="1">
        <v>1</v>
      </c>
      <c r="I1146" s="1">
        <v>1</v>
      </c>
      <c r="K1146" s="1">
        <v>1</v>
      </c>
      <c r="L1146" s="1">
        <v>1</v>
      </c>
    </row>
    <row r="1147" spans="1:12" x14ac:dyDescent="0.3">
      <c r="A1147" s="15">
        <v>42901</v>
      </c>
      <c r="B1147" s="1">
        <v>0.4</v>
      </c>
      <c r="C1147" s="1">
        <v>0</v>
      </c>
      <c r="D1147" s="57">
        <f t="shared" si="39"/>
        <v>-0.22314355131420971</v>
      </c>
      <c r="E1147" s="1">
        <f t="shared" si="38"/>
        <v>2017</v>
      </c>
      <c r="H1147" s="1">
        <v>1</v>
      </c>
      <c r="I1147" s="1">
        <v>1</v>
      </c>
      <c r="K1147" s="1">
        <v>1</v>
      </c>
      <c r="L1147" s="1">
        <v>1</v>
      </c>
    </row>
    <row r="1148" spans="1:12" x14ac:dyDescent="0.3">
      <c r="A1148" s="15">
        <v>42900</v>
      </c>
      <c r="B1148" s="1">
        <v>0.4</v>
      </c>
      <c r="C1148" s="1">
        <v>0</v>
      </c>
      <c r="D1148" s="57">
        <f t="shared" si="39"/>
        <v>0</v>
      </c>
      <c r="E1148" s="1">
        <f t="shared" si="38"/>
        <v>2017</v>
      </c>
      <c r="H1148" s="1">
        <v>1</v>
      </c>
      <c r="I1148" s="1">
        <v>1</v>
      </c>
      <c r="K1148" s="1">
        <v>1</v>
      </c>
      <c r="L1148" s="1">
        <v>1</v>
      </c>
    </row>
    <row r="1149" spans="1:12" x14ac:dyDescent="0.3">
      <c r="A1149" s="15">
        <v>42899</v>
      </c>
      <c r="B1149" s="1">
        <v>0.45</v>
      </c>
      <c r="C1149" s="1">
        <v>0</v>
      </c>
      <c r="D1149" s="57">
        <f t="shared" si="39"/>
        <v>0.11778303565638346</v>
      </c>
      <c r="E1149" s="1">
        <f t="shared" si="38"/>
        <v>2017</v>
      </c>
      <c r="H1149" s="1">
        <v>1</v>
      </c>
      <c r="I1149" s="1">
        <v>1</v>
      </c>
      <c r="K1149" s="1">
        <v>1</v>
      </c>
      <c r="L1149" s="1">
        <v>1</v>
      </c>
    </row>
    <row r="1150" spans="1:12" x14ac:dyDescent="0.3">
      <c r="A1150" s="15">
        <v>42898</v>
      </c>
      <c r="B1150" s="1">
        <v>0.45</v>
      </c>
      <c r="C1150" s="1">
        <v>0</v>
      </c>
      <c r="D1150" s="57">
        <f t="shared" si="39"/>
        <v>0</v>
      </c>
      <c r="E1150" s="1">
        <f t="shared" si="38"/>
        <v>2017</v>
      </c>
      <c r="H1150" s="1">
        <v>1</v>
      </c>
      <c r="I1150" s="1">
        <v>1</v>
      </c>
      <c r="K1150" s="1">
        <v>1</v>
      </c>
      <c r="L1150" s="1">
        <v>1</v>
      </c>
    </row>
    <row r="1151" spans="1:12" x14ac:dyDescent="0.3">
      <c r="A1151" s="15">
        <v>42895</v>
      </c>
      <c r="B1151" s="1">
        <v>0.45</v>
      </c>
      <c r="C1151" s="1">
        <v>0</v>
      </c>
      <c r="D1151" s="57">
        <f t="shared" si="39"/>
        <v>0</v>
      </c>
      <c r="E1151" s="1">
        <f t="shared" si="38"/>
        <v>2017</v>
      </c>
      <c r="H1151" s="1">
        <v>1</v>
      </c>
      <c r="I1151" s="1">
        <v>1</v>
      </c>
      <c r="K1151" s="1">
        <v>1</v>
      </c>
      <c r="L1151" s="1">
        <v>1</v>
      </c>
    </row>
    <row r="1152" spans="1:12" x14ac:dyDescent="0.3">
      <c r="A1152" s="15">
        <v>42894</v>
      </c>
      <c r="B1152" s="1">
        <v>0.45</v>
      </c>
      <c r="C1152" s="1">
        <v>0</v>
      </c>
      <c r="D1152" s="57">
        <f t="shared" si="39"/>
        <v>0</v>
      </c>
      <c r="E1152" s="1">
        <f t="shared" si="38"/>
        <v>2017</v>
      </c>
      <c r="H1152" s="1">
        <v>1</v>
      </c>
      <c r="I1152" s="1">
        <v>1</v>
      </c>
      <c r="K1152" s="1">
        <v>1</v>
      </c>
      <c r="L1152" s="1">
        <v>1</v>
      </c>
    </row>
    <row r="1153" spans="1:12" x14ac:dyDescent="0.3">
      <c r="A1153" s="15">
        <v>42893</v>
      </c>
      <c r="B1153" s="1">
        <v>0.45</v>
      </c>
      <c r="C1153" s="1">
        <v>0</v>
      </c>
      <c r="D1153" s="57">
        <f t="shared" si="39"/>
        <v>0</v>
      </c>
      <c r="E1153" s="1">
        <f t="shared" si="38"/>
        <v>2017</v>
      </c>
      <c r="H1153" s="1">
        <v>1</v>
      </c>
      <c r="I1153" s="1">
        <v>1</v>
      </c>
      <c r="K1153" s="1">
        <v>1</v>
      </c>
      <c r="L1153" s="1">
        <v>1</v>
      </c>
    </row>
    <row r="1154" spans="1:12" x14ac:dyDescent="0.3">
      <c r="A1154" s="15">
        <v>42892</v>
      </c>
      <c r="B1154" s="1">
        <v>0.45</v>
      </c>
      <c r="C1154" s="1">
        <v>0</v>
      </c>
      <c r="D1154" s="57">
        <f t="shared" si="39"/>
        <v>0</v>
      </c>
      <c r="E1154" s="1">
        <f t="shared" si="38"/>
        <v>2017</v>
      </c>
      <c r="H1154" s="1">
        <v>1</v>
      </c>
      <c r="I1154" s="1">
        <v>1</v>
      </c>
      <c r="K1154" s="1">
        <v>1</v>
      </c>
      <c r="L1154" s="1">
        <v>1</v>
      </c>
    </row>
    <row r="1155" spans="1:12" x14ac:dyDescent="0.3">
      <c r="A1155" s="15">
        <v>42891</v>
      </c>
      <c r="B1155" s="1">
        <v>0.5</v>
      </c>
      <c r="C1155" s="1">
        <v>0</v>
      </c>
      <c r="D1155" s="57">
        <f t="shared" si="39"/>
        <v>0.10536051565782635</v>
      </c>
      <c r="E1155" s="1">
        <f t="shared" si="38"/>
        <v>2017</v>
      </c>
      <c r="H1155" s="1">
        <v>1</v>
      </c>
      <c r="I1155" s="1">
        <v>1</v>
      </c>
      <c r="K1155" s="1">
        <v>1</v>
      </c>
      <c r="L1155" s="1">
        <v>1</v>
      </c>
    </row>
    <row r="1156" spans="1:12" x14ac:dyDescent="0.3">
      <c r="A1156" s="15">
        <v>42888</v>
      </c>
      <c r="B1156" s="1">
        <v>0.5</v>
      </c>
      <c r="C1156" s="1">
        <v>0</v>
      </c>
      <c r="D1156" s="57">
        <f t="shared" si="39"/>
        <v>0</v>
      </c>
      <c r="E1156" s="1">
        <f t="shared" si="38"/>
        <v>2017</v>
      </c>
      <c r="H1156" s="1">
        <v>1</v>
      </c>
      <c r="I1156" s="1">
        <v>1</v>
      </c>
      <c r="K1156" s="1">
        <v>1</v>
      </c>
      <c r="L1156" s="1">
        <v>1</v>
      </c>
    </row>
    <row r="1157" spans="1:12" x14ac:dyDescent="0.3">
      <c r="A1157" s="15">
        <v>42887</v>
      </c>
      <c r="B1157" s="1">
        <v>0.45</v>
      </c>
      <c r="C1157" s="1">
        <v>0</v>
      </c>
      <c r="D1157" s="57">
        <f t="shared" si="39"/>
        <v>-0.10536051565782628</v>
      </c>
      <c r="E1157" s="1">
        <f t="shared" si="38"/>
        <v>2017</v>
      </c>
      <c r="H1157" s="1">
        <v>1</v>
      </c>
      <c r="I1157" s="1">
        <v>1</v>
      </c>
      <c r="K1157" s="1">
        <v>1</v>
      </c>
      <c r="L1157" s="1">
        <v>1</v>
      </c>
    </row>
    <row r="1158" spans="1:12" x14ac:dyDescent="0.3">
      <c r="A1158" s="15">
        <v>42886</v>
      </c>
      <c r="B1158" s="1">
        <v>0.4</v>
      </c>
      <c r="C1158" s="1">
        <v>0</v>
      </c>
      <c r="D1158" s="57">
        <f t="shared" si="39"/>
        <v>-0.11778303565638339</v>
      </c>
      <c r="E1158" s="1">
        <f t="shared" si="38"/>
        <v>2017</v>
      </c>
      <c r="H1158" s="1">
        <v>1</v>
      </c>
      <c r="I1158" s="1">
        <v>1</v>
      </c>
      <c r="K1158" s="1">
        <v>1</v>
      </c>
      <c r="L1158" s="1">
        <v>1</v>
      </c>
    </row>
    <row r="1159" spans="1:12" x14ac:dyDescent="0.3">
      <c r="A1159" s="15">
        <v>42885</v>
      </c>
      <c r="B1159" s="1">
        <v>0.5</v>
      </c>
      <c r="C1159" s="1">
        <v>0</v>
      </c>
      <c r="D1159" s="57">
        <f t="shared" si="39"/>
        <v>0.22314355131420976</v>
      </c>
      <c r="E1159" s="1">
        <f t="shared" si="38"/>
        <v>2017</v>
      </c>
      <c r="H1159" s="1">
        <v>1</v>
      </c>
      <c r="I1159" s="1">
        <v>1</v>
      </c>
      <c r="K1159" s="1">
        <v>1</v>
      </c>
      <c r="L1159" s="1">
        <v>1</v>
      </c>
    </row>
    <row r="1160" spans="1:12" x14ac:dyDescent="0.3">
      <c r="A1160" s="15">
        <v>42884</v>
      </c>
      <c r="B1160" s="1">
        <v>0.5</v>
      </c>
      <c r="C1160" s="1">
        <v>0</v>
      </c>
      <c r="D1160" s="57">
        <f t="shared" si="39"/>
        <v>0</v>
      </c>
      <c r="E1160" s="1">
        <f t="shared" si="38"/>
        <v>2017</v>
      </c>
      <c r="H1160" s="1">
        <v>1</v>
      </c>
      <c r="I1160" s="1">
        <v>1</v>
      </c>
      <c r="K1160" s="1">
        <v>1</v>
      </c>
      <c r="L1160" s="1">
        <v>1</v>
      </c>
    </row>
    <row r="1161" spans="1:12" x14ac:dyDescent="0.3">
      <c r="A1161" s="15">
        <v>42881</v>
      </c>
      <c r="B1161" s="1">
        <v>0.55000000000000004</v>
      </c>
      <c r="C1161" s="1">
        <v>0</v>
      </c>
      <c r="D1161" s="57">
        <f t="shared" si="39"/>
        <v>9.5310179804324935E-2</v>
      </c>
      <c r="E1161" s="1">
        <f t="shared" ref="E1161:E1224" si="40">YEAR(A1161)</f>
        <v>2017</v>
      </c>
      <c r="H1161" s="1">
        <v>1</v>
      </c>
      <c r="I1161" s="1">
        <v>1</v>
      </c>
      <c r="K1161" s="1">
        <v>1</v>
      </c>
      <c r="L1161" s="1">
        <v>1</v>
      </c>
    </row>
    <row r="1162" spans="1:12" x14ac:dyDescent="0.3">
      <c r="A1162" s="15">
        <v>42880</v>
      </c>
      <c r="B1162" s="1">
        <v>0.55000000000000004</v>
      </c>
      <c r="C1162" s="1">
        <v>0</v>
      </c>
      <c r="D1162" s="57">
        <f t="shared" si="39"/>
        <v>0</v>
      </c>
      <c r="E1162" s="1">
        <f t="shared" si="40"/>
        <v>2017</v>
      </c>
      <c r="H1162" s="1">
        <v>1</v>
      </c>
      <c r="I1162" s="1">
        <v>1</v>
      </c>
      <c r="K1162" s="1">
        <v>1</v>
      </c>
      <c r="L1162" s="1">
        <v>1</v>
      </c>
    </row>
    <row r="1163" spans="1:12" x14ac:dyDescent="0.3">
      <c r="A1163" s="15">
        <v>42879</v>
      </c>
      <c r="B1163" s="1">
        <v>0.55000000000000004</v>
      </c>
      <c r="C1163" s="1">
        <v>0</v>
      </c>
      <c r="D1163" s="57">
        <f t="shared" ref="D1163:D1226" si="41">LN((C1163+B1163)/(B1162))</f>
        <v>0</v>
      </c>
      <c r="E1163" s="1">
        <f t="shared" si="40"/>
        <v>2017</v>
      </c>
      <c r="H1163" s="1">
        <v>1</v>
      </c>
      <c r="I1163" s="1">
        <v>1</v>
      </c>
      <c r="K1163" s="1">
        <v>1</v>
      </c>
      <c r="L1163" s="1">
        <v>1</v>
      </c>
    </row>
    <row r="1164" spans="1:12" x14ac:dyDescent="0.3">
      <c r="A1164" s="15">
        <v>42878</v>
      </c>
      <c r="B1164" s="1">
        <v>0.55000000000000004</v>
      </c>
      <c r="C1164" s="1">
        <v>0</v>
      </c>
      <c r="D1164" s="57">
        <f t="shared" si="41"/>
        <v>0</v>
      </c>
      <c r="E1164" s="1">
        <f t="shared" si="40"/>
        <v>2017</v>
      </c>
      <c r="H1164" s="1">
        <v>1</v>
      </c>
      <c r="I1164" s="1">
        <v>1</v>
      </c>
      <c r="K1164" s="1">
        <v>1</v>
      </c>
      <c r="L1164" s="1">
        <v>1</v>
      </c>
    </row>
    <row r="1165" spans="1:12" x14ac:dyDescent="0.3">
      <c r="A1165" s="15">
        <v>42874</v>
      </c>
      <c r="B1165" s="1">
        <v>0.45</v>
      </c>
      <c r="C1165" s="1">
        <v>0</v>
      </c>
      <c r="D1165" s="57">
        <f t="shared" si="41"/>
        <v>-0.20067069546215124</v>
      </c>
      <c r="E1165" s="1">
        <f t="shared" si="40"/>
        <v>2017</v>
      </c>
      <c r="H1165" s="1">
        <v>1</v>
      </c>
      <c r="I1165" s="1">
        <v>1</v>
      </c>
      <c r="K1165" s="1">
        <v>1</v>
      </c>
      <c r="L1165" s="1">
        <v>1</v>
      </c>
    </row>
    <row r="1166" spans="1:12" x14ac:dyDescent="0.3">
      <c r="A1166" s="15">
        <v>42873</v>
      </c>
      <c r="B1166" s="1">
        <v>0.45</v>
      </c>
      <c r="C1166" s="1">
        <v>0</v>
      </c>
      <c r="D1166" s="57">
        <f t="shared" si="41"/>
        <v>0</v>
      </c>
      <c r="E1166" s="1">
        <f t="shared" si="40"/>
        <v>2017</v>
      </c>
      <c r="H1166" s="1">
        <v>1</v>
      </c>
      <c r="I1166" s="1">
        <v>1</v>
      </c>
      <c r="K1166" s="1">
        <v>1</v>
      </c>
      <c r="L1166" s="1">
        <v>1</v>
      </c>
    </row>
    <row r="1167" spans="1:12" x14ac:dyDescent="0.3">
      <c r="A1167" s="15">
        <v>42872</v>
      </c>
      <c r="B1167" s="1">
        <v>0.45</v>
      </c>
      <c r="C1167" s="1">
        <v>0</v>
      </c>
      <c r="D1167" s="57">
        <f t="shared" si="41"/>
        <v>0</v>
      </c>
      <c r="E1167" s="1">
        <f t="shared" si="40"/>
        <v>2017</v>
      </c>
      <c r="H1167" s="1">
        <v>1</v>
      </c>
      <c r="I1167" s="1">
        <v>1</v>
      </c>
      <c r="K1167" s="1">
        <v>1</v>
      </c>
      <c r="L1167" s="1">
        <v>1</v>
      </c>
    </row>
    <row r="1168" spans="1:12" x14ac:dyDescent="0.3">
      <c r="A1168" s="15">
        <v>42871</v>
      </c>
      <c r="B1168" s="1">
        <v>0.45</v>
      </c>
      <c r="C1168" s="1">
        <v>0</v>
      </c>
      <c r="D1168" s="57">
        <f t="shared" si="41"/>
        <v>0</v>
      </c>
      <c r="E1168" s="1">
        <f t="shared" si="40"/>
        <v>2017</v>
      </c>
      <c r="H1168" s="1">
        <v>1</v>
      </c>
      <c r="I1168" s="1">
        <v>1</v>
      </c>
      <c r="K1168" s="1">
        <v>1</v>
      </c>
      <c r="L1168" s="1">
        <v>1</v>
      </c>
    </row>
    <row r="1169" spans="1:12" x14ac:dyDescent="0.3">
      <c r="A1169" s="15">
        <v>42870</v>
      </c>
      <c r="B1169" s="1">
        <v>0.45</v>
      </c>
      <c r="C1169" s="1">
        <v>0</v>
      </c>
      <c r="D1169" s="57">
        <f t="shared" si="41"/>
        <v>0</v>
      </c>
      <c r="E1169" s="1">
        <f t="shared" si="40"/>
        <v>2017</v>
      </c>
      <c r="H1169" s="1">
        <v>1</v>
      </c>
      <c r="I1169" s="1">
        <v>1</v>
      </c>
      <c r="K1169" s="1">
        <v>1</v>
      </c>
      <c r="L1169" s="1">
        <v>1</v>
      </c>
    </row>
    <row r="1170" spans="1:12" x14ac:dyDescent="0.3">
      <c r="A1170" s="15">
        <v>42867</v>
      </c>
      <c r="B1170" s="1">
        <v>0.6</v>
      </c>
      <c r="C1170" s="1">
        <v>0</v>
      </c>
      <c r="D1170" s="57">
        <f t="shared" si="41"/>
        <v>0.28768207245178085</v>
      </c>
      <c r="E1170" s="1">
        <f t="shared" si="40"/>
        <v>2017</v>
      </c>
      <c r="H1170" s="1">
        <v>1</v>
      </c>
      <c r="I1170" s="1">
        <v>1</v>
      </c>
      <c r="K1170" s="1">
        <v>1</v>
      </c>
      <c r="L1170" s="1">
        <v>1</v>
      </c>
    </row>
    <row r="1171" spans="1:12" x14ac:dyDescent="0.3">
      <c r="A1171" s="15">
        <v>42866</v>
      </c>
      <c r="B1171" s="1">
        <v>0.6</v>
      </c>
      <c r="C1171" s="1">
        <v>0</v>
      </c>
      <c r="D1171" s="57">
        <f t="shared" si="41"/>
        <v>0</v>
      </c>
      <c r="E1171" s="1">
        <f t="shared" si="40"/>
        <v>2017</v>
      </c>
      <c r="H1171" s="1">
        <v>1</v>
      </c>
      <c r="I1171" s="1">
        <v>1</v>
      </c>
      <c r="K1171" s="1">
        <v>1</v>
      </c>
      <c r="L1171" s="1">
        <v>1</v>
      </c>
    </row>
    <row r="1172" spans="1:12" x14ac:dyDescent="0.3">
      <c r="A1172" s="15">
        <v>42865</v>
      </c>
      <c r="B1172" s="1">
        <v>0.45</v>
      </c>
      <c r="C1172" s="1">
        <v>0</v>
      </c>
      <c r="D1172" s="57">
        <f t="shared" si="41"/>
        <v>-0.2876820724517809</v>
      </c>
      <c r="E1172" s="1">
        <f t="shared" si="40"/>
        <v>2017</v>
      </c>
      <c r="H1172" s="1">
        <v>1</v>
      </c>
      <c r="I1172" s="1">
        <v>1</v>
      </c>
      <c r="K1172" s="1">
        <v>1</v>
      </c>
      <c r="L1172" s="1">
        <v>1</v>
      </c>
    </row>
    <row r="1173" spans="1:12" x14ac:dyDescent="0.3">
      <c r="A1173" s="15">
        <v>42864</v>
      </c>
      <c r="B1173" s="1">
        <v>0.45</v>
      </c>
      <c r="C1173" s="1">
        <v>0</v>
      </c>
      <c r="D1173" s="57">
        <f t="shared" si="41"/>
        <v>0</v>
      </c>
      <c r="E1173" s="1">
        <f t="shared" si="40"/>
        <v>2017</v>
      </c>
      <c r="H1173" s="1">
        <v>1</v>
      </c>
      <c r="I1173" s="1">
        <v>1</v>
      </c>
      <c r="K1173" s="1">
        <v>1</v>
      </c>
      <c r="L1173" s="1">
        <v>1</v>
      </c>
    </row>
    <row r="1174" spans="1:12" x14ac:dyDescent="0.3">
      <c r="A1174" s="15">
        <v>42863</v>
      </c>
      <c r="B1174" s="1">
        <v>0.45</v>
      </c>
      <c r="C1174" s="1">
        <v>0</v>
      </c>
      <c r="D1174" s="57">
        <f t="shared" si="41"/>
        <v>0</v>
      </c>
      <c r="E1174" s="1">
        <f t="shared" si="40"/>
        <v>2017</v>
      </c>
      <c r="H1174" s="1">
        <v>1</v>
      </c>
      <c r="I1174" s="1">
        <v>1</v>
      </c>
      <c r="K1174" s="1">
        <v>1</v>
      </c>
      <c r="L1174" s="1">
        <v>1</v>
      </c>
    </row>
    <row r="1175" spans="1:12" x14ac:dyDescent="0.3">
      <c r="A1175" s="15">
        <v>42860</v>
      </c>
      <c r="B1175" s="1">
        <v>0.4</v>
      </c>
      <c r="C1175" s="1">
        <v>0</v>
      </c>
      <c r="D1175" s="57">
        <f t="shared" si="41"/>
        <v>-0.11778303565638339</v>
      </c>
      <c r="E1175" s="1">
        <f t="shared" si="40"/>
        <v>2017</v>
      </c>
      <c r="H1175" s="1">
        <v>1</v>
      </c>
      <c r="I1175" s="1">
        <v>1</v>
      </c>
      <c r="K1175" s="1">
        <v>1</v>
      </c>
      <c r="L1175" s="1">
        <v>1</v>
      </c>
    </row>
    <row r="1176" spans="1:12" x14ac:dyDescent="0.3">
      <c r="A1176" s="15">
        <v>42859</v>
      </c>
      <c r="B1176" s="1">
        <v>0.4</v>
      </c>
      <c r="C1176" s="1">
        <v>0</v>
      </c>
      <c r="D1176" s="57">
        <f t="shared" si="41"/>
        <v>0</v>
      </c>
      <c r="E1176" s="1">
        <f t="shared" si="40"/>
        <v>2017</v>
      </c>
      <c r="H1176" s="1">
        <v>1</v>
      </c>
      <c r="I1176" s="1">
        <v>1</v>
      </c>
      <c r="K1176" s="1">
        <v>1</v>
      </c>
      <c r="L1176" s="1">
        <v>1</v>
      </c>
    </row>
    <row r="1177" spans="1:12" x14ac:dyDescent="0.3">
      <c r="A1177" s="15">
        <v>42858</v>
      </c>
      <c r="B1177" s="1">
        <v>0.4</v>
      </c>
      <c r="C1177" s="1">
        <v>0</v>
      </c>
      <c r="D1177" s="57">
        <f t="shared" si="41"/>
        <v>0</v>
      </c>
      <c r="E1177" s="1">
        <f t="shared" si="40"/>
        <v>2017</v>
      </c>
      <c r="H1177" s="1">
        <v>1</v>
      </c>
      <c r="I1177" s="1">
        <v>1</v>
      </c>
      <c r="K1177" s="1">
        <v>1</v>
      </c>
      <c r="L1177" s="1">
        <v>1</v>
      </c>
    </row>
    <row r="1178" spans="1:12" x14ac:dyDescent="0.3">
      <c r="A1178" s="15">
        <v>42857</v>
      </c>
      <c r="B1178" s="1">
        <v>0.4</v>
      </c>
      <c r="C1178" s="1">
        <v>0</v>
      </c>
      <c r="D1178" s="57">
        <f t="shared" si="41"/>
        <v>0</v>
      </c>
      <c r="E1178" s="1">
        <f t="shared" si="40"/>
        <v>2017</v>
      </c>
      <c r="H1178" s="1">
        <v>1</v>
      </c>
      <c r="I1178" s="1">
        <v>1</v>
      </c>
      <c r="K1178" s="1">
        <v>1</v>
      </c>
      <c r="L1178" s="1">
        <v>1</v>
      </c>
    </row>
    <row r="1179" spans="1:12" x14ac:dyDescent="0.3">
      <c r="A1179" s="15">
        <v>42856</v>
      </c>
      <c r="B1179" s="1">
        <v>0.4</v>
      </c>
      <c r="C1179" s="1">
        <v>0</v>
      </c>
      <c r="D1179" s="57">
        <f t="shared" si="41"/>
        <v>0</v>
      </c>
      <c r="E1179" s="1">
        <f t="shared" si="40"/>
        <v>2017</v>
      </c>
      <c r="H1179" s="1">
        <v>1</v>
      </c>
      <c r="I1179" s="1">
        <v>1</v>
      </c>
      <c r="K1179" s="1">
        <v>1</v>
      </c>
      <c r="L1179" s="1">
        <v>1</v>
      </c>
    </row>
    <row r="1180" spans="1:12" x14ac:dyDescent="0.3">
      <c r="A1180" s="15">
        <v>42853</v>
      </c>
      <c r="B1180" s="1">
        <v>0.4</v>
      </c>
      <c r="C1180" s="1">
        <v>0</v>
      </c>
      <c r="D1180" s="57">
        <f t="shared" si="41"/>
        <v>0</v>
      </c>
      <c r="E1180" s="1">
        <f t="shared" si="40"/>
        <v>2017</v>
      </c>
      <c r="H1180" s="1">
        <v>1</v>
      </c>
      <c r="I1180" s="1">
        <v>1</v>
      </c>
      <c r="K1180" s="1">
        <v>1</v>
      </c>
      <c r="L1180" s="1">
        <v>1</v>
      </c>
    </row>
    <row r="1181" spans="1:12" x14ac:dyDescent="0.3">
      <c r="A1181" s="15">
        <v>42852</v>
      </c>
      <c r="B1181" s="1">
        <v>0.4</v>
      </c>
      <c r="C1181" s="1">
        <v>0</v>
      </c>
      <c r="D1181" s="57">
        <f t="shared" si="41"/>
        <v>0</v>
      </c>
      <c r="E1181" s="1">
        <f t="shared" si="40"/>
        <v>2017</v>
      </c>
      <c r="H1181" s="1">
        <v>1</v>
      </c>
      <c r="I1181" s="1">
        <v>1</v>
      </c>
      <c r="K1181" s="1">
        <v>1</v>
      </c>
      <c r="L1181" s="1">
        <v>1</v>
      </c>
    </row>
    <row r="1182" spans="1:12" x14ac:dyDescent="0.3">
      <c r="A1182" s="15">
        <v>42851</v>
      </c>
      <c r="B1182" s="1">
        <v>0.4</v>
      </c>
      <c r="C1182" s="1">
        <v>0</v>
      </c>
      <c r="D1182" s="57">
        <f t="shared" si="41"/>
        <v>0</v>
      </c>
      <c r="E1182" s="1">
        <f t="shared" si="40"/>
        <v>2017</v>
      </c>
      <c r="H1182" s="1">
        <v>1</v>
      </c>
      <c r="I1182" s="1">
        <v>1</v>
      </c>
      <c r="K1182" s="1">
        <v>1</v>
      </c>
      <c r="L1182" s="1">
        <v>1</v>
      </c>
    </row>
    <row r="1183" spans="1:12" x14ac:dyDescent="0.3">
      <c r="A1183" s="15">
        <v>42850</v>
      </c>
      <c r="B1183" s="1">
        <v>0.4</v>
      </c>
      <c r="C1183" s="1">
        <v>0</v>
      </c>
      <c r="D1183" s="57">
        <f t="shared" si="41"/>
        <v>0</v>
      </c>
      <c r="E1183" s="1">
        <f t="shared" si="40"/>
        <v>2017</v>
      </c>
      <c r="H1183" s="1">
        <v>1</v>
      </c>
      <c r="I1183" s="1">
        <v>1</v>
      </c>
      <c r="K1183" s="1">
        <v>1</v>
      </c>
      <c r="L1183" s="1">
        <v>1</v>
      </c>
    </row>
    <row r="1184" spans="1:12" x14ac:dyDescent="0.3">
      <c r="A1184" s="15">
        <v>42849</v>
      </c>
      <c r="B1184" s="1">
        <v>0.4</v>
      </c>
      <c r="C1184" s="1">
        <v>0</v>
      </c>
      <c r="D1184" s="57">
        <f t="shared" si="41"/>
        <v>0</v>
      </c>
      <c r="E1184" s="1">
        <f t="shared" si="40"/>
        <v>2017</v>
      </c>
      <c r="H1184" s="1">
        <v>1</v>
      </c>
      <c r="I1184" s="1">
        <v>1</v>
      </c>
      <c r="K1184" s="1">
        <v>1</v>
      </c>
      <c r="L1184" s="1">
        <v>1</v>
      </c>
    </row>
    <row r="1185" spans="1:12" x14ac:dyDescent="0.3">
      <c r="A1185" s="15">
        <v>42846</v>
      </c>
      <c r="B1185" s="1">
        <v>0.4</v>
      </c>
      <c r="C1185" s="1">
        <v>0</v>
      </c>
      <c r="D1185" s="57">
        <f t="shared" si="41"/>
        <v>0</v>
      </c>
      <c r="E1185" s="1">
        <f t="shared" si="40"/>
        <v>2017</v>
      </c>
      <c r="H1185" s="1">
        <v>1</v>
      </c>
      <c r="I1185" s="1">
        <v>1</v>
      </c>
      <c r="K1185" s="1">
        <v>1</v>
      </c>
      <c r="L1185" s="1">
        <v>1</v>
      </c>
    </row>
    <row r="1186" spans="1:12" x14ac:dyDescent="0.3">
      <c r="A1186" s="15">
        <v>42845</v>
      </c>
      <c r="B1186" s="1">
        <v>0.4</v>
      </c>
      <c r="C1186" s="1">
        <v>0</v>
      </c>
      <c r="D1186" s="57">
        <f t="shared" si="41"/>
        <v>0</v>
      </c>
      <c r="E1186" s="1">
        <f t="shared" si="40"/>
        <v>2017</v>
      </c>
      <c r="H1186" s="1">
        <v>1</v>
      </c>
      <c r="I1186" s="1">
        <v>1</v>
      </c>
      <c r="K1186" s="1">
        <v>1</v>
      </c>
      <c r="L1186" s="1">
        <v>1</v>
      </c>
    </row>
    <row r="1187" spans="1:12" x14ac:dyDescent="0.3">
      <c r="A1187" s="15">
        <v>42844</v>
      </c>
      <c r="B1187" s="1">
        <v>0.4</v>
      </c>
      <c r="C1187" s="1">
        <v>0</v>
      </c>
      <c r="D1187" s="57">
        <f t="shared" si="41"/>
        <v>0</v>
      </c>
      <c r="E1187" s="1">
        <f t="shared" si="40"/>
        <v>2017</v>
      </c>
      <c r="H1187" s="1">
        <v>1</v>
      </c>
      <c r="I1187" s="1">
        <v>1</v>
      </c>
      <c r="K1187" s="1">
        <v>1</v>
      </c>
      <c r="L1187" s="1">
        <v>1</v>
      </c>
    </row>
    <row r="1188" spans="1:12" x14ac:dyDescent="0.3">
      <c r="A1188" s="15">
        <v>42843</v>
      </c>
      <c r="B1188" s="1">
        <v>0.4</v>
      </c>
      <c r="C1188" s="1">
        <v>0</v>
      </c>
      <c r="D1188" s="57">
        <f t="shared" si="41"/>
        <v>0</v>
      </c>
      <c r="E1188" s="1">
        <f t="shared" si="40"/>
        <v>2017</v>
      </c>
      <c r="H1188" s="1">
        <v>1</v>
      </c>
      <c r="I1188" s="1">
        <v>1</v>
      </c>
      <c r="K1188" s="1">
        <v>1</v>
      </c>
      <c r="L1188" s="1">
        <v>1</v>
      </c>
    </row>
    <row r="1189" spans="1:12" x14ac:dyDescent="0.3">
      <c r="A1189" s="15">
        <v>42842</v>
      </c>
      <c r="B1189" s="1">
        <v>0.35</v>
      </c>
      <c r="C1189" s="1">
        <v>0</v>
      </c>
      <c r="D1189" s="57">
        <f t="shared" si="41"/>
        <v>-0.13353139262452274</v>
      </c>
      <c r="E1189" s="1">
        <f t="shared" si="40"/>
        <v>2017</v>
      </c>
      <c r="H1189" s="1">
        <v>1</v>
      </c>
      <c r="I1189" s="1">
        <v>1</v>
      </c>
      <c r="K1189" s="1">
        <v>1</v>
      </c>
      <c r="L1189" s="1">
        <v>1</v>
      </c>
    </row>
    <row r="1190" spans="1:12" x14ac:dyDescent="0.3">
      <c r="A1190" s="15">
        <v>42838</v>
      </c>
      <c r="B1190" s="1">
        <v>0.4</v>
      </c>
      <c r="C1190" s="1">
        <v>0</v>
      </c>
      <c r="D1190" s="57">
        <f t="shared" si="41"/>
        <v>0.13353139262452277</v>
      </c>
      <c r="E1190" s="1">
        <f t="shared" si="40"/>
        <v>2017</v>
      </c>
      <c r="H1190" s="1">
        <v>1</v>
      </c>
      <c r="I1190" s="1">
        <v>1</v>
      </c>
      <c r="K1190" s="1">
        <v>1</v>
      </c>
      <c r="L1190" s="1">
        <v>1</v>
      </c>
    </row>
    <row r="1191" spans="1:12" x14ac:dyDescent="0.3">
      <c r="A1191" s="15">
        <v>42837</v>
      </c>
      <c r="B1191" s="1">
        <v>0.45</v>
      </c>
      <c r="C1191" s="1">
        <v>0</v>
      </c>
      <c r="D1191" s="57">
        <f t="shared" si="41"/>
        <v>0.11778303565638346</v>
      </c>
      <c r="E1191" s="1">
        <f t="shared" si="40"/>
        <v>2017</v>
      </c>
      <c r="H1191" s="1">
        <v>1</v>
      </c>
      <c r="I1191" s="1">
        <v>1</v>
      </c>
      <c r="K1191" s="1">
        <v>1</v>
      </c>
      <c r="L1191" s="1">
        <v>1</v>
      </c>
    </row>
    <row r="1192" spans="1:12" x14ac:dyDescent="0.3">
      <c r="A1192" s="15">
        <v>42836</v>
      </c>
      <c r="B1192" s="1">
        <v>0.45</v>
      </c>
      <c r="C1192" s="1">
        <v>0</v>
      </c>
      <c r="D1192" s="57">
        <f t="shared" si="41"/>
        <v>0</v>
      </c>
      <c r="E1192" s="1">
        <f t="shared" si="40"/>
        <v>2017</v>
      </c>
      <c r="H1192" s="1">
        <v>1</v>
      </c>
      <c r="I1192" s="1">
        <v>1</v>
      </c>
      <c r="K1192" s="1">
        <v>1</v>
      </c>
      <c r="L1192" s="1">
        <v>1</v>
      </c>
    </row>
    <row r="1193" spans="1:12" x14ac:dyDescent="0.3">
      <c r="A1193" s="15">
        <v>42835</v>
      </c>
      <c r="B1193" s="1">
        <v>0.5</v>
      </c>
      <c r="C1193" s="1">
        <v>0</v>
      </c>
      <c r="D1193" s="57">
        <f t="shared" si="41"/>
        <v>0.10536051565782635</v>
      </c>
      <c r="E1193" s="1">
        <f t="shared" si="40"/>
        <v>2017</v>
      </c>
      <c r="H1193" s="1">
        <v>1</v>
      </c>
      <c r="I1193" s="1">
        <v>1</v>
      </c>
      <c r="K1193" s="1">
        <v>1</v>
      </c>
      <c r="L1193" s="1">
        <v>1</v>
      </c>
    </row>
    <row r="1194" spans="1:12" x14ac:dyDescent="0.3">
      <c r="A1194" s="15">
        <v>42832</v>
      </c>
      <c r="B1194" s="1">
        <v>0.55000000000000004</v>
      </c>
      <c r="C1194" s="1">
        <v>0</v>
      </c>
      <c r="D1194" s="57">
        <f t="shared" si="41"/>
        <v>9.5310179804324935E-2</v>
      </c>
      <c r="E1194" s="1">
        <f t="shared" si="40"/>
        <v>2017</v>
      </c>
      <c r="H1194" s="1">
        <v>1</v>
      </c>
      <c r="I1194" s="1">
        <v>1</v>
      </c>
      <c r="K1194" s="1">
        <v>1</v>
      </c>
      <c r="L1194" s="1">
        <v>1</v>
      </c>
    </row>
    <row r="1195" spans="1:12" x14ac:dyDescent="0.3">
      <c r="A1195" s="15">
        <v>42831</v>
      </c>
      <c r="B1195" s="1">
        <v>0.5</v>
      </c>
      <c r="C1195" s="1">
        <v>0</v>
      </c>
      <c r="D1195" s="57">
        <f t="shared" si="41"/>
        <v>-9.5310179804324893E-2</v>
      </c>
      <c r="E1195" s="1">
        <f t="shared" si="40"/>
        <v>2017</v>
      </c>
      <c r="H1195" s="1">
        <v>1</v>
      </c>
      <c r="I1195" s="1">
        <v>1</v>
      </c>
      <c r="K1195" s="1">
        <v>1</v>
      </c>
      <c r="L1195" s="1">
        <v>1</v>
      </c>
    </row>
    <row r="1196" spans="1:12" x14ac:dyDescent="0.3">
      <c r="A1196" s="15">
        <v>42830</v>
      </c>
      <c r="B1196" s="1">
        <v>0.5</v>
      </c>
      <c r="C1196" s="1">
        <v>0</v>
      </c>
      <c r="D1196" s="57">
        <f t="shared" si="41"/>
        <v>0</v>
      </c>
      <c r="E1196" s="1">
        <f t="shared" si="40"/>
        <v>2017</v>
      </c>
      <c r="H1196" s="1">
        <v>1</v>
      </c>
      <c r="I1196" s="1">
        <v>1</v>
      </c>
      <c r="K1196" s="1">
        <v>1</v>
      </c>
      <c r="L1196" s="1">
        <v>1</v>
      </c>
    </row>
    <row r="1197" spans="1:12" x14ac:dyDescent="0.3">
      <c r="A1197" s="15">
        <v>42829</v>
      </c>
      <c r="B1197" s="1">
        <v>0.45</v>
      </c>
      <c r="C1197" s="1">
        <v>0</v>
      </c>
      <c r="D1197" s="57">
        <f t="shared" si="41"/>
        <v>-0.10536051565782628</v>
      </c>
      <c r="E1197" s="1">
        <f t="shared" si="40"/>
        <v>2017</v>
      </c>
      <c r="H1197" s="1">
        <v>1</v>
      </c>
      <c r="I1197" s="1">
        <v>1</v>
      </c>
      <c r="K1197" s="1">
        <v>1</v>
      </c>
      <c r="L1197" s="1">
        <v>1</v>
      </c>
    </row>
    <row r="1198" spans="1:12" x14ac:dyDescent="0.3">
      <c r="A1198" s="15">
        <v>42828</v>
      </c>
      <c r="B1198" s="1">
        <v>0.45</v>
      </c>
      <c r="C1198" s="1">
        <v>0</v>
      </c>
      <c r="D1198" s="57">
        <f t="shared" si="41"/>
        <v>0</v>
      </c>
      <c r="E1198" s="1">
        <f t="shared" si="40"/>
        <v>2017</v>
      </c>
      <c r="H1198" s="1">
        <v>1</v>
      </c>
      <c r="I1198" s="1">
        <v>1</v>
      </c>
      <c r="K1198" s="1">
        <v>1</v>
      </c>
      <c r="L1198" s="1">
        <v>1</v>
      </c>
    </row>
    <row r="1199" spans="1:12" x14ac:dyDescent="0.3">
      <c r="A1199" s="15">
        <v>42825</v>
      </c>
      <c r="B1199" s="1">
        <v>0.45</v>
      </c>
      <c r="C1199" s="1">
        <v>0</v>
      </c>
      <c r="D1199" s="57">
        <f t="shared" si="41"/>
        <v>0</v>
      </c>
      <c r="E1199" s="1">
        <f t="shared" si="40"/>
        <v>2017</v>
      </c>
      <c r="H1199" s="1">
        <v>1</v>
      </c>
      <c r="I1199" s="1">
        <v>1</v>
      </c>
      <c r="K1199" s="1">
        <v>1</v>
      </c>
      <c r="L1199" s="1">
        <v>1</v>
      </c>
    </row>
    <row r="1200" spans="1:12" x14ac:dyDescent="0.3">
      <c r="A1200" s="15">
        <v>42824</v>
      </c>
      <c r="B1200" s="1">
        <v>0.45</v>
      </c>
      <c r="C1200" s="1">
        <v>0</v>
      </c>
      <c r="D1200" s="57">
        <f t="shared" si="41"/>
        <v>0</v>
      </c>
      <c r="E1200" s="1">
        <f t="shared" si="40"/>
        <v>2017</v>
      </c>
      <c r="H1200" s="1">
        <v>1</v>
      </c>
      <c r="I1200" s="1">
        <v>1</v>
      </c>
      <c r="K1200" s="1">
        <v>1</v>
      </c>
      <c r="L1200" s="1">
        <v>1</v>
      </c>
    </row>
    <row r="1201" spans="1:12" x14ac:dyDescent="0.3">
      <c r="A1201" s="15">
        <v>42823</v>
      </c>
      <c r="B1201" s="1">
        <v>0.5</v>
      </c>
      <c r="C1201" s="1">
        <v>0</v>
      </c>
      <c r="D1201" s="57">
        <f t="shared" si="41"/>
        <v>0.10536051565782635</v>
      </c>
      <c r="E1201" s="1">
        <f t="shared" si="40"/>
        <v>2017</v>
      </c>
      <c r="H1201" s="1">
        <v>1</v>
      </c>
      <c r="I1201" s="1">
        <v>1</v>
      </c>
      <c r="K1201" s="1">
        <v>1</v>
      </c>
      <c r="L1201" s="1">
        <v>1</v>
      </c>
    </row>
    <row r="1202" spans="1:12" x14ac:dyDescent="0.3">
      <c r="A1202" s="15">
        <v>42822</v>
      </c>
      <c r="B1202" s="1">
        <v>0.4</v>
      </c>
      <c r="C1202" s="1">
        <v>0</v>
      </c>
      <c r="D1202" s="57">
        <f t="shared" si="41"/>
        <v>-0.22314355131420971</v>
      </c>
      <c r="E1202" s="1">
        <f t="shared" si="40"/>
        <v>2017</v>
      </c>
      <c r="H1202" s="1">
        <v>1</v>
      </c>
      <c r="I1202" s="1">
        <v>1</v>
      </c>
      <c r="K1202" s="1">
        <v>1</v>
      </c>
      <c r="L1202" s="1">
        <v>1</v>
      </c>
    </row>
    <row r="1203" spans="1:12" x14ac:dyDescent="0.3">
      <c r="A1203" s="15">
        <v>42821</v>
      </c>
      <c r="B1203" s="1">
        <v>0.25</v>
      </c>
      <c r="C1203" s="1">
        <v>0</v>
      </c>
      <c r="D1203" s="57">
        <f t="shared" si="41"/>
        <v>-0.47000362924573558</v>
      </c>
      <c r="E1203" s="1">
        <f t="shared" si="40"/>
        <v>2017</v>
      </c>
      <c r="H1203" s="1">
        <v>1</v>
      </c>
      <c r="I1203" s="1">
        <v>1</v>
      </c>
      <c r="K1203" s="1">
        <v>1</v>
      </c>
      <c r="L1203" s="1">
        <v>1</v>
      </c>
    </row>
    <row r="1204" spans="1:12" x14ac:dyDescent="0.3">
      <c r="A1204" s="15">
        <v>42818</v>
      </c>
      <c r="B1204" s="1">
        <v>0.25</v>
      </c>
      <c r="C1204" s="1">
        <v>0</v>
      </c>
      <c r="D1204" s="57">
        <f t="shared" si="41"/>
        <v>0</v>
      </c>
      <c r="E1204" s="1">
        <f t="shared" si="40"/>
        <v>2017</v>
      </c>
      <c r="H1204" s="1">
        <v>1</v>
      </c>
      <c r="I1204" s="1">
        <v>1</v>
      </c>
      <c r="K1204" s="1">
        <v>1</v>
      </c>
      <c r="L1204" s="1">
        <v>1</v>
      </c>
    </row>
    <row r="1205" spans="1:12" x14ac:dyDescent="0.3">
      <c r="A1205" s="15">
        <v>42817</v>
      </c>
      <c r="B1205" s="1">
        <v>0.25</v>
      </c>
      <c r="C1205" s="1">
        <v>0</v>
      </c>
      <c r="D1205" s="57">
        <f t="shared" si="41"/>
        <v>0</v>
      </c>
      <c r="E1205" s="1">
        <f t="shared" si="40"/>
        <v>2017</v>
      </c>
      <c r="H1205" s="1">
        <v>1</v>
      </c>
      <c r="I1205" s="1">
        <v>1</v>
      </c>
      <c r="K1205" s="1">
        <v>1</v>
      </c>
      <c r="L1205" s="1">
        <v>1</v>
      </c>
    </row>
    <row r="1206" spans="1:12" x14ac:dyDescent="0.3">
      <c r="A1206" s="15">
        <v>42816</v>
      </c>
      <c r="B1206" s="1">
        <v>0.25</v>
      </c>
      <c r="C1206" s="1">
        <v>0</v>
      </c>
      <c r="D1206" s="57">
        <f t="shared" si="41"/>
        <v>0</v>
      </c>
      <c r="E1206" s="1">
        <f t="shared" si="40"/>
        <v>2017</v>
      </c>
      <c r="H1206" s="1">
        <v>1</v>
      </c>
      <c r="I1206" s="1">
        <v>1</v>
      </c>
      <c r="K1206" s="1">
        <v>1</v>
      </c>
      <c r="L1206" s="1">
        <v>1</v>
      </c>
    </row>
    <row r="1207" spans="1:12" x14ac:dyDescent="0.3">
      <c r="A1207" s="15">
        <v>42815</v>
      </c>
      <c r="B1207" s="1">
        <v>0.3</v>
      </c>
      <c r="C1207" s="1">
        <v>0</v>
      </c>
      <c r="D1207" s="57">
        <f t="shared" si="41"/>
        <v>0.18232155679395459</v>
      </c>
      <c r="E1207" s="1">
        <f t="shared" si="40"/>
        <v>2017</v>
      </c>
      <c r="H1207" s="1">
        <v>1</v>
      </c>
      <c r="I1207" s="1">
        <v>1</v>
      </c>
      <c r="K1207" s="1">
        <v>1</v>
      </c>
      <c r="L1207" s="1">
        <v>1</v>
      </c>
    </row>
    <row r="1208" spans="1:12" x14ac:dyDescent="0.3">
      <c r="A1208" s="15">
        <v>42814</v>
      </c>
      <c r="B1208" s="1">
        <v>0.4</v>
      </c>
      <c r="C1208" s="1">
        <v>0</v>
      </c>
      <c r="D1208" s="57">
        <f t="shared" si="41"/>
        <v>0.28768207245178101</v>
      </c>
      <c r="E1208" s="1">
        <f t="shared" si="40"/>
        <v>2017</v>
      </c>
      <c r="H1208" s="1">
        <v>1</v>
      </c>
      <c r="I1208" s="1">
        <v>1</v>
      </c>
      <c r="K1208" s="1">
        <v>1</v>
      </c>
      <c r="L1208" s="1">
        <v>1</v>
      </c>
    </row>
    <row r="1209" spans="1:12" x14ac:dyDescent="0.3">
      <c r="A1209" s="15">
        <v>42811</v>
      </c>
      <c r="B1209" s="1">
        <v>0.25</v>
      </c>
      <c r="C1209" s="1">
        <v>0</v>
      </c>
      <c r="D1209" s="57">
        <f t="shared" si="41"/>
        <v>-0.47000362924573558</v>
      </c>
      <c r="E1209" s="1">
        <f t="shared" si="40"/>
        <v>2017</v>
      </c>
      <c r="H1209" s="1">
        <v>1</v>
      </c>
      <c r="I1209" s="1">
        <v>1</v>
      </c>
      <c r="K1209" s="1">
        <v>1</v>
      </c>
      <c r="L1209" s="1">
        <v>1</v>
      </c>
    </row>
    <row r="1210" spans="1:12" x14ac:dyDescent="0.3">
      <c r="A1210" s="15">
        <v>42810</v>
      </c>
      <c r="B1210" s="1">
        <v>0.25</v>
      </c>
      <c r="C1210" s="1">
        <v>0</v>
      </c>
      <c r="D1210" s="57">
        <f t="shared" si="41"/>
        <v>0</v>
      </c>
      <c r="E1210" s="1">
        <f t="shared" si="40"/>
        <v>2017</v>
      </c>
      <c r="H1210" s="1">
        <v>1</v>
      </c>
      <c r="I1210" s="1">
        <v>1</v>
      </c>
      <c r="K1210" s="1">
        <v>1</v>
      </c>
      <c r="L1210" s="1">
        <v>1</v>
      </c>
    </row>
    <row r="1211" spans="1:12" x14ac:dyDescent="0.3">
      <c r="A1211" s="15">
        <v>42809</v>
      </c>
      <c r="B1211" s="1">
        <v>0.3</v>
      </c>
      <c r="C1211" s="1">
        <v>0</v>
      </c>
      <c r="D1211" s="57">
        <f t="shared" si="41"/>
        <v>0.18232155679395459</v>
      </c>
      <c r="E1211" s="1">
        <f t="shared" si="40"/>
        <v>2017</v>
      </c>
      <c r="H1211" s="1">
        <v>1</v>
      </c>
      <c r="I1211" s="1">
        <v>1</v>
      </c>
      <c r="K1211" s="1">
        <v>1</v>
      </c>
      <c r="L1211" s="1">
        <v>1</v>
      </c>
    </row>
    <row r="1212" spans="1:12" x14ac:dyDescent="0.3">
      <c r="A1212" s="15">
        <v>42808</v>
      </c>
      <c r="B1212" s="1">
        <v>0.3</v>
      </c>
      <c r="C1212" s="1">
        <v>0</v>
      </c>
      <c r="D1212" s="57">
        <f t="shared" si="41"/>
        <v>0</v>
      </c>
      <c r="E1212" s="1">
        <f t="shared" si="40"/>
        <v>2017</v>
      </c>
      <c r="H1212" s="1">
        <v>1</v>
      </c>
      <c r="I1212" s="1">
        <v>1</v>
      </c>
      <c r="K1212" s="1">
        <v>1</v>
      </c>
      <c r="L1212" s="1">
        <v>1</v>
      </c>
    </row>
    <row r="1213" spans="1:12" x14ac:dyDescent="0.3">
      <c r="A1213" s="15">
        <v>42807</v>
      </c>
      <c r="B1213" s="1">
        <v>0.4</v>
      </c>
      <c r="C1213" s="1">
        <v>0</v>
      </c>
      <c r="D1213" s="57">
        <f t="shared" si="41"/>
        <v>0.28768207245178101</v>
      </c>
      <c r="E1213" s="1">
        <f t="shared" si="40"/>
        <v>2017</v>
      </c>
      <c r="H1213" s="1">
        <v>1</v>
      </c>
      <c r="I1213" s="1">
        <v>1</v>
      </c>
      <c r="K1213" s="1">
        <v>1</v>
      </c>
      <c r="L1213" s="1">
        <v>1</v>
      </c>
    </row>
    <row r="1214" spans="1:12" x14ac:dyDescent="0.3">
      <c r="A1214" s="15">
        <v>42804</v>
      </c>
      <c r="B1214" s="1">
        <v>0.4</v>
      </c>
      <c r="C1214" s="1">
        <v>0</v>
      </c>
      <c r="D1214" s="57">
        <f t="shared" si="41"/>
        <v>0</v>
      </c>
      <c r="E1214" s="1">
        <f t="shared" si="40"/>
        <v>2017</v>
      </c>
      <c r="H1214" s="1">
        <v>1</v>
      </c>
      <c r="I1214" s="1">
        <v>1</v>
      </c>
      <c r="K1214" s="1">
        <v>1</v>
      </c>
      <c r="L1214" s="1">
        <v>1</v>
      </c>
    </row>
    <row r="1215" spans="1:12" x14ac:dyDescent="0.3">
      <c r="A1215" s="15">
        <v>42803</v>
      </c>
      <c r="B1215" s="1">
        <v>0.3</v>
      </c>
      <c r="C1215" s="1">
        <v>0</v>
      </c>
      <c r="D1215" s="57">
        <f t="shared" si="41"/>
        <v>-0.28768207245178107</v>
      </c>
      <c r="E1215" s="1">
        <f t="shared" si="40"/>
        <v>2017</v>
      </c>
      <c r="H1215" s="1">
        <v>1</v>
      </c>
      <c r="I1215" s="1">
        <v>1</v>
      </c>
      <c r="K1215" s="1">
        <v>1</v>
      </c>
      <c r="L1215" s="1">
        <v>1</v>
      </c>
    </row>
    <row r="1216" spans="1:12" x14ac:dyDescent="0.3">
      <c r="A1216" s="15">
        <v>42802</v>
      </c>
      <c r="B1216" s="1">
        <v>0.3</v>
      </c>
      <c r="C1216" s="1">
        <v>0</v>
      </c>
      <c r="D1216" s="57">
        <f t="shared" si="41"/>
        <v>0</v>
      </c>
      <c r="E1216" s="1">
        <f t="shared" si="40"/>
        <v>2017</v>
      </c>
      <c r="H1216" s="1">
        <v>1</v>
      </c>
      <c r="I1216" s="1">
        <v>1</v>
      </c>
      <c r="K1216" s="1">
        <v>1</v>
      </c>
      <c r="L1216" s="1">
        <v>1</v>
      </c>
    </row>
    <row r="1217" spans="1:12" x14ac:dyDescent="0.3">
      <c r="A1217" s="15">
        <v>42801</v>
      </c>
      <c r="B1217" s="1">
        <v>0.4</v>
      </c>
      <c r="C1217" s="1">
        <v>0</v>
      </c>
      <c r="D1217" s="57">
        <f t="shared" si="41"/>
        <v>0.28768207245178101</v>
      </c>
      <c r="E1217" s="1">
        <f t="shared" si="40"/>
        <v>2017</v>
      </c>
      <c r="H1217" s="1">
        <v>1</v>
      </c>
      <c r="I1217" s="1">
        <v>1</v>
      </c>
      <c r="K1217" s="1">
        <v>1</v>
      </c>
      <c r="L1217" s="1">
        <v>1</v>
      </c>
    </row>
    <row r="1218" spans="1:12" x14ac:dyDescent="0.3">
      <c r="A1218" s="15">
        <v>42800</v>
      </c>
      <c r="B1218" s="1">
        <v>0.4</v>
      </c>
      <c r="C1218" s="1">
        <v>0</v>
      </c>
      <c r="D1218" s="57">
        <f t="shared" si="41"/>
        <v>0</v>
      </c>
      <c r="E1218" s="1">
        <f t="shared" si="40"/>
        <v>2017</v>
      </c>
      <c r="H1218" s="1">
        <v>1</v>
      </c>
      <c r="I1218" s="1">
        <v>1</v>
      </c>
      <c r="K1218" s="1">
        <v>1</v>
      </c>
      <c r="L1218" s="1">
        <v>1</v>
      </c>
    </row>
    <row r="1219" spans="1:12" x14ac:dyDescent="0.3">
      <c r="A1219" s="15">
        <v>42797</v>
      </c>
      <c r="B1219" s="1">
        <v>0.4</v>
      </c>
      <c r="C1219" s="1">
        <v>0</v>
      </c>
      <c r="D1219" s="57">
        <f t="shared" si="41"/>
        <v>0</v>
      </c>
      <c r="E1219" s="1">
        <f t="shared" si="40"/>
        <v>2017</v>
      </c>
      <c r="H1219" s="1">
        <v>1</v>
      </c>
      <c r="I1219" s="1">
        <v>1</v>
      </c>
      <c r="K1219" s="1">
        <v>1</v>
      </c>
      <c r="L1219" s="1">
        <v>1</v>
      </c>
    </row>
    <row r="1220" spans="1:12" x14ac:dyDescent="0.3">
      <c r="A1220" s="15">
        <v>42796</v>
      </c>
      <c r="B1220" s="1">
        <v>0.4</v>
      </c>
      <c r="C1220" s="1">
        <v>0</v>
      </c>
      <c r="D1220" s="57">
        <f t="shared" si="41"/>
        <v>0</v>
      </c>
      <c r="E1220" s="1">
        <f t="shared" si="40"/>
        <v>2017</v>
      </c>
      <c r="H1220" s="1">
        <v>1</v>
      </c>
      <c r="I1220" s="1">
        <v>1</v>
      </c>
      <c r="K1220" s="1">
        <v>1</v>
      </c>
      <c r="L1220" s="1">
        <v>1</v>
      </c>
    </row>
    <row r="1221" spans="1:12" x14ac:dyDescent="0.3">
      <c r="A1221" s="15">
        <v>42795</v>
      </c>
      <c r="B1221" s="1">
        <v>0.45</v>
      </c>
      <c r="C1221" s="1">
        <v>0</v>
      </c>
      <c r="D1221" s="57">
        <f t="shared" si="41"/>
        <v>0.11778303565638346</v>
      </c>
      <c r="E1221" s="1">
        <f t="shared" si="40"/>
        <v>2017</v>
      </c>
      <c r="H1221" s="1">
        <v>1</v>
      </c>
      <c r="I1221" s="1">
        <v>1</v>
      </c>
      <c r="K1221" s="1">
        <v>1</v>
      </c>
      <c r="L1221" s="1">
        <v>1</v>
      </c>
    </row>
    <row r="1222" spans="1:12" x14ac:dyDescent="0.3">
      <c r="A1222" s="15">
        <v>42794</v>
      </c>
      <c r="B1222" s="1">
        <v>0.45</v>
      </c>
      <c r="C1222" s="1">
        <v>0</v>
      </c>
      <c r="D1222" s="57">
        <f t="shared" si="41"/>
        <v>0</v>
      </c>
      <c r="E1222" s="1">
        <f t="shared" si="40"/>
        <v>2017</v>
      </c>
      <c r="H1222" s="1">
        <v>1</v>
      </c>
      <c r="I1222" s="1">
        <v>1</v>
      </c>
      <c r="K1222" s="1">
        <v>1</v>
      </c>
      <c r="L1222" s="1">
        <v>1</v>
      </c>
    </row>
    <row r="1223" spans="1:12" x14ac:dyDescent="0.3">
      <c r="A1223" s="15">
        <v>42793</v>
      </c>
      <c r="B1223" s="1">
        <v>0.5</v>
      </c>
      <c r="C1223" s="1">
        <v>0</v>
      </c>
      <c r="D1223" s="57">
        <f t="shared" si="41"/>
        <v>0.10536051565782635</v>
      </c>
      <c r="E1223" s="1">
        <f t="shared" si="40"/>
        <v>2017</v>
      </c>
      <c r="H1223" s="1">
        <v>1</v>
      </c>
      <c r="I1223" s="1">
        <v>1</v>
      </c>
      <c r="K1223" s="1">
        <v>1</v>
      </c>
      <c r="L1223" s="1">
        <v>1</v>
      </c>
    </row>
    <row r="1224" spans="1:12" x14ac:dyDescent="0.3">
      <c r="A1224" s="15">
        <v>42790</v>
      </c>
      <c r="B1224" s="1">
        <v>0.5</v>
      </c>
      <c r="C1224" s="1">
        <v>0</v>
      </c>
      <c r="D1224" s="57">
        <f t="shared" si="41"/>
        <v>0</v>
      </c>
      <c r="E1224" s="1">
        <f t="shared" si="40"/>
        <v>2017</v>
      </c>
      <c r="H1224" s="1">
        <v>1</v>
      </c>
      <c r="I1224" s="1">
        <v>1</v>
      </c>
      <c r="K1224" s="1">
        <v>1</v>
      </c>
      <c r="L1224" s="1">
        <v>1</v>
      </c>
    </row>
    <row r="1225" spans="1:12" x14ac:dyDescent="0.3">
      <c r="A1225" s="15">
        <v>42789</v>
      </c>
      <c r="B1225" s="1">
        <v>0.5</v>
      </c>
      <c r="C1225" s="1">
        <v>0</v>
      </c>
      <c r="D1225" s="57">
        <f t="shared" si="41"/>
        <v>0</v>
      </c>
      <c r="E1225" s="1">
        <f t="shared" ref="E1225:E1288" si="42">YEAR(A1225)</f>
        <v>2017</v>
      </c>
      <c r="H1225" s="1">
        <v>1</v>
      </c>
      <c r="I1225" s="1">
        <v>1</v>
      </c>
      <c r="K1225" s="1">
        <v>1</v>
      </c>
      <c r="L1225" s="1">
        <v>1</v>
      </c>
    </row>
    <row r="1226" spans="1:12" x14ac:dyDescent="0.3">
      <c r="A1226" s="15">
        <v>42788</v>
      </c>
      <c r="B1226" s="1">
        <v>0.5</v>
      </c>
      <c r="C1226" s="1">
        <v>0</v>
      </c>
      <c r="D1226" s="57">
        <f t="shared" si="41"/>
        <v>0</v>
      </c>
      <c r="E1226" s="1">
        <f t="shared" si="42"/>
        <v>2017</v>
      </c>
      <c r="H1226" s="1">
        <v>1</v>
      </c>
      <c r="I1226" s="1">
        <v>1</v>
      </c>
      <c r="K1226" s="1">
        <v>1</v>
      </c>
      <c r="L1226" s="1">
        <v>1</v>
      </c>
    </row>
    <row r="1227" spans="1:12" x14ac:dyDescent="0.3">
      <c r="A1227" s="15">
        <v>42787</v>
      </c>
      <c r="B1227" s="1">
        <v>0.5</v>
      </c>
      <c r="C1227" s="1">
        <v>0</v>
      </c>
      <c r="D1227" s="57">
        <f t="shared" ref="D1227:D1290" si="43">LN((C1227+B1227)/(B1226))</f>
        <v>0</v>
      </c>
      <c r="E1227" s="1">
        <f t="shared" si="42"/>
        <v>2017</v>
      </c>
      <c r="H1227" s="1">
        <v>1</v>
      </c>
      <c r="I1227" s="1">
        <v>1</v>
      </c>
      <c r="K1227" s="1">
        <v>1</v>
      </c>
      <c r="L1227" s="1">
        <v>1</v>
      </c>
    </row>
    <row r="1228" spans="1:12" x14ac:dyDescent="0.3">
      <c r="A1228" s="15">
        <v>42783</v>
      </c>
      <c r="B1228" s="1">
        <v>0.5</v>
      </c>
      <c r="C1228" s="1">
        <v>0</v>
      </c>
      <c r="D1228" s="57">
        <f t="shared" si="43"/>
        <v>0</v>
      </c>
      <c r="E1228" s="1">
        <f t="shared" si="42"/>
        <v>2017</v>
      </c>
      <c r="H1228" s="1">
        <v>1</v>
      </c>
      <c r="I1228" s="1">
        <v>1</v>
      </c>
      <c r="K1228" s="1">
        <v>1</v>
      </c>
      <c r="L1228" s="1">
        <v>1</v>
      </c>
    </row>
    <row r="1229" spans="1:12" x14ac:dyDescent="0.3">
      <c r="A1229" s="15">
        <v>42782</v>
      </c>
      <c r="B1229" s="1">
        <v>0.5</v>
      </c>
      <c r="C1229" s="1">
        <v>0</v>
      </c>
      <c r="D1229" s="57">
        <f t="shared" si="43"/>
        <v>0</v>
      </c>
      <c r="E1229" s="1">
        <f t="shared" si="42"/>
        <v>2017</v>
      </c>
      <c r="H1229" s="1">
        <v>1</v>
      </c>
      <c r="I1229" s="1">
        <v>1</v>
      </c>
      <c r="K1229" s="1">
        <v>1</v>
      </c>
      <c r="L1229" s="1">
        <v>1</v>
      </c>
    </row>
    <row r="1230" spans="1:12" x14ac:dyDescent="0.3">
      <c r="A1230" s="15">
        <v>42781</v>
      </c>
      <c r="B1230" s="1">
        <v>0.55000000000000004</v>
      </c>
      <c r="C1230" s="1">
        <v>0</v>
      </c>
      <c r="D1230" s="57">
        <f t="shared" si="43"/>
        <v>9.5310179804324935E-2</v>
      </c>
      <c r="E1230" s="1">
        <f t="shared" si="42"/>
        <v>2017</v>
      </c>
      <c r="H1230" s="1">
        <v>1</v>
      </c>
      <c r="I1230" s="1">
        <v>1</v>
      </c>
      <c r="K1230" s="1">
        <v>1</v>
      </c>
      <c r="L1230" s="1">
        <v>1</v>
      </c>
    </row>
    <row r="1231" spans="1:12" x14ac:dyDescent="0.3">
      <c r="A1231" s="15">
        <v>42780</v>
      </c>
      <c r="B1231" s="1">
        <v>0.45</v>
      </c>
      <c r="C1231" s="1">
        <v>0</v>
      </c>
      <c r="D1231" s="57">
        <f t="shared" si="43"/>
        <v>-0.20067069546215124</v>
      </c>
      <c r="E1231" s="1">
        <f t="shared" si="42"/>
        <v>2017</v>
      </c>
      <c r="H1231" s="1">
        <v>1</v>
      </c>
      <c r="I1231" s="1">
        <v>1</v>
      </c>
      <c r="K1231" s="1">
        <v>1</v>
      </c>
      <c r="L1231" s="1">
        <v>1</v>
      </c>
    </row>
    <row r="1232" spans="1:12" x14ac:dyDescent="0.3">
      <c r="A1232" s="15">
        <v>42779</v>
      </c>
      <c r="B1232" s="1">
        <v>0.4</v>
      </c>
      <c r="C1232" s="1">
        <v>0</v>
      </c>
      <c r="D1232" s="57">
        <f t="shared" si="43"/>
        <v>-0.11778303565638339</v>
      </c>
      <c r="E1232" s="1">
        <f t="shared" si="42"/>
        <v>2017</v>
      </c>
      <c r="H1232" s="1">
        <v>1</v>
      </c>
      <c r="I1232" s="1">
        <v>1</v>
      </c>
      <c r="K1232" s="1">
        <v>1</v>
      </c>
      <c r="L1232" s="1">
        <v>1</v>
      </c>
    </row>
    <row r="1233" spans="1:12" x14ac:dyDescent="0.3">
      <c r="A1233" s="15">
        <v>42776</v>
      </c>
      <c r="B1233" s="1">
        <v>0.4</v>
      </c>
      <c r="C1233" s="1">
        <v>0</v>
      </c>
      <c r="D1233" s="57">
        <f t="shared" si="43"/>
        <v>0</v>
      </c>
      <c r="E1233" s="1">
        <f t="shared" si="42"/>
        <v>2017</v>
      </c>
      <c r="H1233" s="1">
        <v>1</v>
      </c>
      <c r="I1233" s="1">
        <v>1</v>
      </c>
      <c r="K1233" s="1">
        <v>1</v>
      </c>
      <c r="L1233" s="1">
        <v>1</v>
      </c>
    </row>
    <row r="1234" spans="1:12" x14ac:dyDescent="0.3">
      <c r="A1234" s="15">
        <v>42775</v>
      </c>
      <c r="B1234" s="1">
        <v>0.4</v>
      </c>
      <c r="C1234" s="1">
        <v>0</v>
      </c>
      <c r="D1234" s="57">
        <f t="shared" si="43"/>
        <v>0</v>
      </c>
      <c r="E1234" s="1">
        <f t="shared" si="42"/>
        <v>2017</v>
      </c>
      <c r="H1234" s="1">
        <v>1</v>
      </c>
      <c r="I1234" s="1">
        <v>1</v>
      </c>
      <c r="K1234" s="1">
        <v>1</v>
      </c>
      <c r="L1234" s="1">
        <v>1</v>
      </c>
    </row>
    <row r="1235" spans="1:12" x14ac:dyDescent="0.3">
      <c r="A1235" s="15">
        <v>42774</v>
      </c>
      <c r="B1235" s="1">
        <v>0.4</v>
      </c>
      <c r="C1235" s="1">
        <v>0</v>
      </c>
      <c r="D1235" s="57">
        <f t="shared" si="43"/>
        <v>0</v>
      </c>
      <c r="E1235" s="1">
        <f t="shared" si="42"/>
        <v>2017</v>
      </c>
      <c r="H1235" s="1">
        <v>1</v>
      </c>
      <c r="I1235" s="1">
        <v>1</v>
      </c>
      <c r="K1235" s="1">
        <v>1</v>
      </c>
      <c r="L1235" s="1">
        <v>1</v>
      </c>
    </row>
    <row r="1236" spans="1:12" x14ac:dyDescent="0.3">
      <c r="A1236" s="15">
        <v>42773</v>
      </c>
      <c r="B1236" s="1">
        <v>0.4</v>
      </c>
      <c r="C1236" s="1">
        <v>0</v>
      </c>
      <c r="D1236" s="57">
        <f t="shared" si="43"/>
        <v>0</v>
      </c>
      <c r="E1236" s="1">
        <f t="shared" si="42"/>
        <v>2017</v>
      </c>
      <c r="H1236" s="1">
        <v>1</v>
      </c>
      <c r="I1236" s="1">
        <v>1</v>
      </c>
      <c r="K1236" s="1">
        <v>1</v>
      </c>
      <c r="L1236" s="1">
        <v>1</v>
      </c>
    </row>
    <row r="1237" spans="1:12" x14ac:dyDescent="0.3">
      <c r="A1237" s="15">
        <v>42772</v>
      </c>
      <c r="B1237" s="1">
        <v>0.4</v>
      </c>
      <c r="C1237" s="1">
        <v>0</v>
      </c>
      <c r="D1237" s="57">
        <f t="shared" si="43"/>
        <v>0</v>
      </c>
      <c r="E1237" s="1">
        <f t="shared" si="42"/>
        <v>2017</v>
      </c>
      <c r="H1237" s="1">
        <v>1</v>
      </c>
      <c r="I1237" s="1">
        <v>1</v>
      </c>
      <c r="K1237" s="1">
        <v>1</v>
      </c>
      <c r="L1237" s="1">
        <v>1</v>
      </c>
    </row>
    <row r="1238" spans="1:12" x14ac:dyDescent="0.3">
      <c r="A1238" s="15">
        <v>42769</v>
      </c>
      <c r="B1238" s="1">
        <v>0.4</v>
      </c>
      <c r="C1238" s="1">
        <v>0</v>
      </c>
      <c r="D1238" s="57">
        <f t="shared" si="43"/>
        <v>0</v>
      </c>
      <c r="E1238" s="1">
        <f t="shared" si="42"/>
        <v>2017</v>
      </c>
      <c r="H1238" s="1">
        <v>1</v>
      </c>
      <c r="I1238" s="1">
        <v>1</v>
      </c>
      <c r="K1238" s="1">
        <v>1</v>
      </c>
      <c r="L1238" s="1">
        <v>1</v>
      </c>
    </row>
    <row r="1239" spans="1:12" x14ac:dyDescent="0.3">
      <c r="A1239" s="15">
        <v>42768</v>
      </c>
      <c r="B1239" s="1">
        <v>0.4</v>
      </c>
      <c r="C1239" s="1">
        <v>0</v>
      </c>
      <c r="D1239" s="57">
        <f t="shared" si="43"/>
        <v>0</v>
      </c>
      <c r="E1239" s="1">
        <f t="shared" si="42"/>
        <v>2017</v>
      </c>
      <c r="H1239" s="1">
        <v>1</v>
      </c>
      <c r="I1239" s="1">
        <v>1</v>
      </c>
      <c r="K1239" s="1">
        <v>1</v>
      </c>
      <c r="L1239" s="1">
        <v>1</v>
      </c>
    </row>
    <row r="1240" spans="1:12" x14ac:dyDescent="0.3">
      <c r="A1240" s="15">
        <v>42767</v>
      </c>
      <c r="B1240" s="1">
        <v>0.4</v>
      </c>
      <c r="C1240" s="1">
        <v>0</v>
      </c>
      <c r="D1240" s="57">
        <f t="shared" si="43"/>
        <v>0</v>
      </c>
      <c r="E1240" s="1">
        <f t="shared" si="42"/>
        <v>2017</v>
      </c>
      <c r="H1240" s="1">
        <v>1</v>
      </c>
      <c r="I1240" s="1">
        <v>1</v>
      </c>
      <c r="K1240" s="1">
        <v>1</v>
      </c>
      <c r="L1240" s="1">
        <v>1</v>
      </c>
    </row>
    <row r="1241" spans="1:12" x14ac:dyDescent="0.3">
      <c r="A1241" s="15">
        <v>42766</v>
      </c>
      <c r="B1241" s="1">
        <v>0.4</v>
      </c>
      <c r="C1241" s="1">
        <v>0</v>
      </c>
      <c r="D1241" s="57">
        <f t="shared" si="43"/>
        <v>0</v>
      </c>
      <c r="E1241" s="1">
        <f t="shared" si="42"/>
        <v>2017</v>
      </c>
      <c r="H1241" s="1">
        <v>1</v>
      </c>
      <c r="I1241" s="1">
        <v>1</v>
      </c>
      <c r="K1241" s="1">
        <v>1</v>
      </c>
      <c r="L1241" s="1">
        <v>1</v>
      </c>
    </row>
    <row r="1242" spans="1:12" x14ac:dyDescent="0.3">
      <c r="A1242" s="15">
        <v>42765</v>
      </c>
      <c r="B1242" s="1">
        <v>0.4</v>
      </c>
      <c r="C1242" s="1">
        <v>0</v>
      </c>
      <c r="D1242" s="57">
        <f t="shared" si="43"/>
        <v>0</v>
      </c>
      <c r="E1242" s="1">
        <f t="shared" si="42"/>
        <v>2017</v>
      </c>
      <c r="H1242" s="1">
        <v>1</v>
      </c>
      <c r="I1242" s="1">
        <v>1</v>
      </c>
      <c r="K1242" s="1">
        <v>1</v>
      </c>
      <c r="L1242" s="1">
        <v>1</v>
      </c>
    </row>
    <row r="1243" spans="1:12" x14ac:dyDescent="0.3">
      <c r="A1243" s="15">
        <v>42762</v>
      </c>
      <c r="B1243" s="1">
        <v>0.4</v>
      </c>
      <c r="C1243" s="1">
        <v>0</v>
      </c>
      <c r="D1243" s="57">
        <f t="shared" si="43"/>
        <v>0</v>
      </c>
      <c r="E1243" s="1">
        <f t="shared" si="42"/>
        <v>2017</v>
      </c>
      <c r="H1243" s="1">
        <v>1</v>
      </c>
      <c r="I1243" s="1">
        <v>1</v>
      </c>
      <c r="K1243" s="1">
        <v>1</v>
      </c>
      <c r="L1243" s="1">
        <v>1</v>
      </c>
    </row>
    <row r="1244" spans="1:12" x14ac:dyDescent="0.3">
      <c r="A1244" s="15">
        <v>42761</v>
      </c>
      <c r="B1244" s="1">
        <v>0.4</v>
      </c>
      <c r="C1244" s="1">
        <v>0</v>
      </c>
      <c r="D1244" s="57">
        <f t="shared" si="43"/>
        <v>0</v>
      </c>
      <c r="E1244" s="1">
        <f t="shared" si="42"/>
        <v>2017</v>
      </c>
      <c r="H1244" s="1">
        <v>1</v>
      </c>
      <c r="I1244" s="1">
        <v>1</v>
      </c>
      <c r="K1244" s="1">
        <v>1</v>
      </c>
      <c r="L1244" s="1">
        <v>1</v>
      </c>
    </row>
    <row r="1245" spans="1:12" x14ac:dyDescent="0.3">
      <c r="A1245" s="15">
        <v>42760</v>
      </c>
      <c r="B1245" s="1">
        <v>0.4</v>
      </c>
      <c r="C1245" s="1">
        <v>0</v>
      </c>
      <c r="D1245" s="57">
        <f t="shared" si="43"/>
        <v>0</v>
      </c>
      <c r="E1245" s="1">
        <f t="shared" si="42"/>
        <v>2017</v>
      </c>
      <c r="H1245" s="1">
        <v>1</v>
      </c>
      <c r="I1245" s="1">
        <v>1</v>
      </c>
      <c r="K1245" s="1">
        <v>1</v>
      </c>
      <c r="L1245" s="1">
        <v>1</v>
      </c>
    </row>
    <row r="1246" spans="1:12" x14ac:dyDescent="0.3">
      <c r="A1246" s="15">
        <v>42759</v>
      </c>
      <c r="B1246" s="1">
        <v>0.55000000000000004</v>
      </c>
      <c r="C1246" s="1">
        <v>0</v>
      </c>
      <c r="D1246" s="57">
        <f t="shared" si="43"/>
        <v>0.31845373111853459</v>
      </c>
      <c r="E1246" s="1">
        <f t="shared" si="42"/>
        <v>2017</v>
      </c>
      <c r="H1246" s="1">
        <v>1</v>
      </c>
      <c r="I1246" s="1">
        <v>1</v>
      </c>
      <c r="K1246" s="1">
        <v>1</v>
      </c>
      <c r="L1246" s="1">
        <v>1</v>
      </c>
    </row>
    <row r="1247" spans="1:12" x14ac:dyDescent="0.3">
      <c r="A1247" s="15">
        <v>42758</v>
      </c>
      <c r="B1247" s="1">
        <v>0.4</v>
      </c>
      <c r="C1247" s="1">
        <v>0</v>
      </c>
      <c r="D1247" s="57">
        <f t="shared" si="43"/>
        <v>-0.31845373111853459</v>
      </c>
      <c r="E1247" s="1">
        <f t="shared" si="42"/>
        <v>2017</v>
      </c>
      <c r="H1247" s="1">
        <v>1</v>
      </c>
      <c r="I1247" s="1">
        <v>1</v>
      </c>
      <c r="K1247" s="1">
        <v>1</v>
      </c>
      <c r="L1247" s="1">
        <v>1</v>
      </c>
    </row>
    <row r="1248" spans="1:12" x14ac:dyDescent="0.3">
      <c r="A1248" s="15">
        <v>42755</v>
      </c>
      <c r="B1248" s="1">
        <v>0.4</v>
      </c>
      <c r="C1248" s="1">
        <v>0</v>
      </c>
      <c r="D1248" s="57">
        <f t="shared" si="43"/>
        <v>0</v>
      </c>
      <c r="E1248" s="1">
        <f t="shared" si="42"/>
        <v>2017</v>
      </c>
      <c r="H1248" s="1">
        <v>1</v>
      </c>
      <c r="I1248" s="1">
        <v>1</v>
      </c>
      <c r="K1248" s="1">
        <v>1</v>
      </c>
      <c r="L1248" s="1">
        <v>1</v>
      </c>
    </row>
    <row r="1249" spans="1:12" x14ac:dyDescent="0.3">
      <c r="A1249" s="15">
        <v>42754</v>
      </c>
      <c r="B1249" s="1">
        <v>0.5</v>
      </c>
      <c r="C1249" s="1">
        <v>0</v>
      </c>
      <c r="D1249" s="57">
        <f t="shared" si="43"/>
        <v>0.22314355131420976</v>
      </c>
      <c r="E1249" s="1">
        <f t="shared" si="42"/>
        <v>2017</v>
      </c>
      <c r="H1249" s="1">
        <v>1</v>
      </c>
      <c r="I1249" s="1">
        <v>1</v>
      </c>
      <c r="K1249" s="1">
        <v>1</v>
      </c>
      <c r="L1249" s="1">
        <v>1</v>
      </c>
    </row>
    <row r="1250" spans="1:12" x14ac:dyDescent="0.3">
      <c r="A1250" s="15">
        <v>42753</v>
      </c>
      <c r="B1250" s="1">
        <v>0.5</v>
      </c>
      <c r="C1250" s="1">
        <v>0</v>
      </c>
      <c r="D1250" s="57">
        <f t="shared" si="43"/>
        <v>0</v>
      </c>
      <c r="E1250" s="1">
        <f t="shared" si="42"/>
        <v>2017</v>
      </c>
      <c r="H1250" s="1">
        <v>1</v>
      </c>
      <c r="I1250" s="1">
        <v>1</v>
      </c>
      <c r="K1250" s="1">
        <v>1</v>
      </c>
      <c r="L1250" s="1">
        <v>1</v>
      </c>
    </row>
    <row r="1251" spans="1:12" x14ac:dyDescent="0.3">
      <c r="A1251" s="15">
        <v>42752</v>
      </c>
      <c r="B1251" s="1">
        <v>0.5</v>
      </c>
      <c r="C1251" s="1">
        <v>0</v>
      </c>
      <c r="D1251" s="57">
        <f t="shared" si="43"/>
        <v>0</v>
      </c>
      <c r="E1251" s="1">
        <f t="shared" si="42"/>
        <v>2017</v>
      </c>
      <c r="H1251" s="1">
        <v>1</v>
      </c>
      <c r="I1251" s="1">
        <v>1</v>
      </c>
      <c r="K1251" s="1">
        <v>1</v>
      </c>
      <c r="L1251" s="1">
        <v>1</v>
      </c>
    </row>
    <row r="1252" spans="1:12" x14ac:dyDescent="0.3">
      <c r="A1252" s="15">
        <v>42751</v>
      </c>
      <c r="B1252" s="1">
        <v>0.5</v>
      </c>
      <c r="C1252" s="1">
        <v>0</v>
      </c>
      <c r="D1252" s="57">
        <f t="shared" si="43"/>
        <v>0</v>
      </c>
      <c r="E1252" s="1">
        <f t="shared" si="42"/>
        <v>2017</v>
      </c>
      <c r="H1252" s="1">
        <v>1</v>
      </c>
      <c r="I1252" s="1">
        <v>1</v>
      </c>
      <c r="K1252" s="1">
        <v>1</v>
      </c>
      <c r="L1252" s="1">
        <v>1</v>
      </c>
    </row>
    <row r="1253" spans="1:12" x14ac:dyDescent="0.3">
      <c r="A1253" s="15">
        <v>42748</v>
      </c>
      <c r="B1253" s="1">
        <v>0.5</v>
      </c>
      <c r="C1253" s="1">
        <v>0</v>
      </c>
      <c r="D1253" s="57">
        <f t="shared" si="43"/>
        <v>0</v>
      </c>
      <c r="E1253" s="1">
        <f t="shared" si="42"/>
        <v>2017</v>
      </c>
      <c r="H1253" s="1">
        <v>1</v>
      </c>
      <c r="I1253" s="1">
        <v>1</v>
      </c>
      <c r="K1253" s="1">
        <v>1</v>
      </c>
      <c r="L1253" s="1">
        <v>1</v>
      </c>
    </row>
    <row r="1254" spans="1:12" x14ac:dyDescent="0.3">
      <c r="A1254" s="15">
        <v>42747</v>
      </c>
      <c r="B1254" s="1">
        <v>0.5</v>
      </c>
      <c r="C1254" s="1">
        <v>0</v>
      </c>
      <c r="D1254" s="57">
        <f t="shared" si="43"/>
        <v>0</v>
      </c>
      <c r="E1254" s="1">
        <f t="shared" si="42"/>
        <v>2017</v>
      </c>
      <c r="H1254" s="1">
        <v>1</v>
      </c>
      <c r="I1254" s="1">
        <v>1</v>
      </c>
      <c r="K1254" s="1">
        <v>1</v>
      </c>
      <c r="L1254" s="1">
        <v>1</v>
      </c>
    </row>
    <row r="1255" spans="1:12" x14ac:dyDescent="0.3">
      <c r="A1255" s="15">
        <v>42746</v>
      </c>
      <c r="B1255" s="1">
        <v>0.5</v>
      </c>
      <c r="C1255" s="1">
        <v>0</v>
      </c>
      <c r="D1255" s="57">
        <f t="shared" si="43"/>
        <v>0</v>
      </c>
      <c r="E1255" s="1">
        <f t="shared" si="42"/>
        <v>2017</v>
      </c>
      <c r="H1255" s="1">
        <v>1</v>
      </c>
      <c r="I1255" s="1">
        <v>1</v>
      </c>
      <c r="K1255" s="1">
        <v>1</v>
      </c>
      <c r="L1255" s="1">
        <v>1</v>
      </c>
    </row>
    <row r="1256" spans="1:12" x14ac:dyDescent="0.3">
      <c r="A1256" s="15">
        <v>42745</v>
      </c>
      <c r="B1256" s="1">
        <v>1.25</v>
      </c>
      <c r="C1256" s="1">
        <v>0</v>
      </c>
      <c r="D1256" s="57">
        <f t="shared" si="43"/>
        <v>0.91629073187415511</v>
      </c>
      <c r="E1256" s="1">
        <f t="shared" si="42"/>
        <v>2017</v>
      </c>
      <c r="H1256" s="1">
        <v>1</v>
      </c>
      <c r="I1256" s="1">
        <v>1</v>
      </c>
      <c r="K1256" s="1">
        <v>1</v>
      </c>
      <c r="L1256" s="1">
        <v>1</v>
      </c>
    </row>
    <row r="1257" spans="1:12" x14ac:dyDescent="0.3">
      <c r="A1257" s="15">
        <v>42744</v>
      </c>
      <c r="B1257" s="1">
        <v>1.25</v>
      </c>
      <c r="C1257" s="1">
        <v>0</v>
      </c>
      <c r="D1257" s="57">
        <f t="shared" si="43"/>
        <v>0</v>
      </c>
      <c r="E1257" s="1">
        <f t="shared" si="42"/>
        <v>2017</v>
      </c>
      <c r="H1257" s="1">
        <v>1</v>
      </c>
      <c r="I1257" s="1">
        <v>1</v>
      </c>
      <c r="K1257" s="1">
        <v>1</v>
      </c>
      <c r="L1257" s="1">
        <v>1</v>
      </c>
    </row>
    <row r="1258" spans="1:12" x14ac:dyDescent="0.3">
      <c r="A1258" s="15">
        <v>42741</v>
      </c>
      <c r="B1258" s="1">
        <v>0.5</v>
      </c>
      <c r="C1258" s="1">
        <v>0</v>
      </c>
      <c r="D1258" s="57">
        <f t="shared" si="43"/>
        <v>-0.916290731874155</v>
      </c>
      <c r="E1258" s="1">
        <f t="shared" si="42"/>
        <v>2017</v>
      </c>
      <c r="H1258" s="1">
        <v>1</v>
      </c>
      <c r="I1258" s="1">
        <v>1</v>
      </c>
      <c r="K1258" s="1">
        <v>1</v>
      </c>
      <c r="L1258" s="1">
        <v>1</v>
      </c>
    </row>
    <row r="1259" spans="1:12" x14ac:dyDescent="0.3">
      <c r="A1259" s="15">
        <v>42740</v>
      </c>
      <c r="B1259" s="1">
        <v>0.5</v>
      </c>
      <c r="C1259" s="1">
        <v>0</v>
      </c>
      <c r="D1259" s="57">
        <f t="shared" si="43"/>
        <v>0</v>
      </c>
      <c r="E1259" s="1">
        <f t="shared" si="42"/>
        <v>2017</v>
      </c>
      <c r="H1259" s="1">
        <v>1</v>
      </c>
      <c r="I1259" s="1">
        <v>1</v>
      </c>
      <c r="K1259" s="1">
        <v>1</v>
      </c>
      <c r="L1259" s="1">
        <v>1</v>
      </c>
    </row>
    <row r="1260" spans="1:12" x14ac:dyDescent="0.3">
      <c r="A1260" s="15">
        <v>42739</v>
      </c>
      <c r="B1260" s="1">
        <v>0.45</v>
      </c>
      <c r="C1260" s="1">
        <v>0</v>
      </c>
      <c r="D1260" s="57">
        <f t="shared" si="43"/>
        <v>-0.10536051565782628</v>
      </c>
      <c r="E1260" s="1">
        <f t="shared" si="42"/>
        <v>2017</v>
      </c>
      <c r="H1260" s="1">
        <v>1</v>
      </c>
      <c r="I1260" s="1">
        <v>1</v>
      </c>
      <c r="K1260" s="1">
        <v>1</v>
      </c>
      <c r="L1260" s="1">
        <v>1</v>
      </c>
    </row>
    <row r="1261" spans="1:12" x14ac:dyDescent="0.3">
      <c r="A1261" s="15">
        <v>42738</v>
      </c>
      <c r="B1261" s="1">
        <v>0.4</v>
      </c>
      <c r="C1261" s="1">
        <v>0</v>
      </c>
      <c r="D1261" s="57">
        <f t="shared" si="43"/>
        <v>-0.11778303565638339</v>
      </c>
      <c r="E1261" s="1">
        <f t="shared" si="42"/>
        <v>2017</v>
      </c>
      <c r="H1261" s="1">
        <v>1</v>
      </c>
      <c r="I1261" s="1">
        <v>1</v>
      </c>
      <c r="K1261" s="1">
        <v>1</v>
      </c>
      <c r="L1261" s="1">
        <v>1</v>
      </c>
    </row>
    <row r="1262" spans="1:12" x14ac:dyDescent="0.3">
      <c r="A1262" s="15">
        <v>42734</v>
      </c>
      <c r="B1262" s="1">
        <v>0.4</v>
      </c>
      <c r="C1262" s="1">
        <v>0</v>
      </c>
      <c r="D1262" s="57">
        <f t="shared" si="43"/>
        <v>0</v>
      </c>
      <c r="E1262" s="1">
        <f t="shared" si="42"/>
        <v>2016</v>
      </c>
      <c r="H1262" s="1">
        <v>1</v>
      </c>
      <c r="I1262" s="1">
        <v>1</v>
      </c>
      <c r="K1262" s="1">
        <v>1</v>
      </c>
      <c r="L1262" s="1">
        <v>1</v>
      </c>
    </row>
    <row r="1263" spans="1:12" x14ac:dyDescent="0.3">
      <c r="A1263" s="15">
        <v>42733</v>
      </c>
      <c r="B1263" s="1">
        <v>0.3</v>
      </c>
      <c r="C1263" s="1">
        <v>0</v>
      </c>
      <c r="D1263" s="57">
        <f t="shared" si="43"/>
        <v>-0.28768207245178107</v>
      </c>
      <c r="E1263" s="1">
        <f t="shared" si="42"/>
        <v>2016</v>
      </c>
      <c r="H1263" s="1">
        <v>1</v>
      </c>
      <c r="I1263" s="1">
        <v>1</v>
      </c>
      <c r="K1263" s="1">
        <v>1</v>
      </c>
      <c r="L1263" s="1">
        <v>1</v>
      </c>
    </row>
    <row r="1264" spans="1:12" x14ac:dyDescent="0.3">
      <c r="A1264" s="15">
        <v>42732</v>
      </c>
      <c r="B1264" s="1">
        <v>0.3</v>
      </c>
      <c r="C1264" s="1">
        <v>0</v>
      </c>
      <c r="D1264" s="57">
        <f t="shared" si="43"/>
        <v>0</v>
      </c>
      <c r="E1264" s="1">
        <f t="shared" si="42"/>
        <v>2016</v>
      </c>
      <c r="H1264" s="1">
        <v>1</v>
      </c>
      <c r="I1264" s="1">
        <v>1</v>
      </c>
      <c r="K1264" s="1">
        <v>1</v>
      </c>
      <c r="L1264" s="1">
        <v>1</v>
      </c>
    </row>
    <row r="1265" spans="1:12" x14ac:dyDescent="0.3">
      <c r="A1265" s="15">
        <v>42727</v>
      </c>
      <c r="B1265" s="1">
        <v>0.3</v>
      </c>
      <c r="C1265" s="1">
        <v>0</v>
      </c>
      <c r="D1265" s="57">
        <f t="shared" si="43"/>
        <v>0</v>
      </c>
      <c r="E1265" s="1">
        <f t="shared" si="42"/>
        <v>2016</v>
      </c>
      <c r="H1265" s="1">
        <v>1</v>
      </c>
      <c r="I1265" s="1">
        <v>1</v>
      </c>
      <c r="K1265" s="1">
        <v>1</v>
      </c>
      <c r="L1265" s="1">
        <v>1</v>
      </c>
    </row>
    <row r="1266" spans="1:12" x14ac:dyDescent="0.3">
      <c r="A1266" s="15">
        <v>42726</v>
      </c>
      <c r="B1266" s="1">
        <v>0.3</v>
      </c>
      <c r="C1266" s="1">
        <v>0</v>
      </c>
      <c r="D1266" s="57">
        <f t="shared" si="43"/>
        <v>0</v>
      </c>
      <c r="E1266" s="1">
        <f t="shared" si="42"/>
        <v>2016</v>
      </c>
      <c r="H1266" s="1">
        <v>1</v>
      </c>
      <c r="I1266" s="1">
        <v>1</v>
      </c>
      <c r="K1266" s="1">
        <v>1</v>
      </c>
      <c r="L1266" s="1">
        <v>1</v>
      </c>
    </row>
    <row r="1267" spans="1:12" x14ac:dyDescent="0.3">
      <c r="A1267" s="15">
        <v>42725</v>
      </c>
      <c r="B1267" s="1">
        <v>0.35</v>
      </c>
      <c r="C1267" s="1">
        <v>0</v>
      </c>
      <c r="D1267" s="57">
        <f t="shared" si="43"/>
        <v>0.15415067982725836</v>
      </c>
      <c r="E1267" s="1">
        <f t="shared" si="42"/>
        <v>2016</v>
      </c>
      <c r="H1267" s="1">
        <v>1</v>
      </c>
      <c r="I1267" s="1">
        <v>1</v>
      </c>
      <c r="K1267" s="1">
        <v>1</v>
      </c>
      <c r="L1267" s="1">
        <v>1</v>
      </c>
    </row>
    <row r="1268" spans="1:12" x14ac:dyDescent="0.3">
      <c r="A1268" s="15">
        <v>42724</v>
      </c>
      <c r="B1268" s="1">
        <v>0.35</v>
      </c>
      <c r="C1268" s="1">
        <v>0</v>
      </c>
      <c r="D1268" s="57">
        <f t="shared" si="43"/>
        <v>0</v>
      </c>
      <c r="E1268" s="1">
        <f t="shared" si="42"/>
        <v>2016</v>
      </c>
      <c r="H1268" s="1">
        <v>1</v>
      </c>
      <c r="I1268" s="1">
        <v>1</v>
      </c>
      <c r="K1268" s="1">
        <v>1</v>
      </c>
      <c r="L1268" s="1">
        <v>1</v>
      </c>
    </row>
    <row r="1269" spans="1:12" x14ac:dyDescent="0.3">
      <c r="A1269" s="15">
        <v>42723</v>
      </c>
      <c r="B1269" s="1">
        <v>0.35</v>
      </c>
      <c r="C1269" s="1">
        <v>0</v>
      </c>
      <c r="D1269" s="57">
        <f t="shared" si="43"/>
        <v>0</v>
      </c>
      <c r="E1269" s="1">
        <f t="shared" si="42"/>
        <v>2016</v>
      </c>
      <c r="H1269" s="1">
        <v>1</v>
      </c>
      <c r="I1269" s="1">
        <v>1</v>
      </c>
      <c r="K1269" s="1">
        <v>1</v>
      </c>
      <c r="L1269" s="1">
        <v>1</v>
      </c>
    </row>
    <row r="1270" spans="1:12" x14ac:dyDescent="0.3">
      <c r="A1270" s="15">
        <v>42720</v>
      </c>
      <c r="B1270" s="1">
        <v>0.35</v>
      </c>
      <c r="C1270" s="1">
        <v>0</v>
      </c>
      <c r="D1270" s="57">
        <f t="shared" si="43"/>
        <v>0</v>
      </c>
      <c r="E1270" s="1">
        <f t="shared" si="42"/>
        <v>2016</v>
      </c>
      <c r="H1270" s="1">
        <v>1</v>
      </c>
      <c r="I1270" s="1">
        <v>1</v>
      </c>
      <c r="K1270" s="1">
        <v>1</v>
      </c>
      <c r="L1270" s="1">
        <v>1</v>
      </c>
    </row>
    <row r="1271" spans="1:12" x14ac:dyDescent="0.3">
      <c r="A1271" s="15">
        <v>42719</v>
      </c>
      <c r="B1271" s="1">
        <v>0.3</v>
      </c>
      <c r="C1271" s="1">
        <v>0</v>
      </c>
      <c r="D1271" s="57">
        <f t="shared" si="43"/>
        <v>-0.15415067982725822</v>
      </c>
      <c r="E1271" s="1">
        <f t="shared" si="42"/>
        <v>2016</v>
      </c>
      <c r="H1271" s="1">
        <v>1</v>
      </c>
      <c r="I1271" s="1">
        <v>1</v>
      </c>
      <c r="K1271" s="1">
        <v>1</v>
      </c>
      <c r="L1271" s="1">
        <v>1</v>
      </c>
    </row>
    <row r="1272" spans="1:12" x14ac:dyDescent="0.3">
      <c r="A1272" s="15">
        <v>42718</v>
      </c>
      <c r="B1272" s="1">
        <v>0.3</v>
      </c>
      <c r="C1272" s="1">
        <v>0</v>
      </c>
      <c r="D1272" s="57">
        <f t="shared" si="43"/>
        <v>0</v>
      </c>
      <c r="E1272" s="1">
        <f t="shared" si="42"/>
        <v>2016</v>
      </c>
      <c r="H1272" s="1">
        <v>1</v>
      </c>
      <c r="I1272" s="1">
        <v>1</v>
      </c>
      <c r="K1272" s="1">
        <v>1</v>
      </c>
      <c r="L1272" s="1">
        <v>1</v>
      </c>
    </row>
    <row r="1273" spans="1:12" x14ac:dyDescent="0.3">
      <c r="A1273" s="15">
        <v>42717</v>
      </c>
      <c r="B1273" s="1">
        <v>0.3</v>
      </c>
      <c r="C1273" s="1">
        <v>0</v>
      </c>
      <c r="D1273" s="57">
        <f t="shared" si="43"/>
        <v>0</v>
      </c>
      <c r="E1273" s="1">
        <f t="shared" si="42"/>
        <v>2016</v>
      </c>
      <c r="H1273" s="1">
        <v>1</v>
      </c>
      <c r="I1273" s="1">
        <v>1</v>
      </c>
      <c r="K1273" s="1">
        <v>1</v>
      </c>
      <c r="L1273" s="1">
        <v>1</v>
      </c>
    </row>
    <row r="1274" spans="1:12" x14ac:dyDescent="0.3">
      <c r="A1274" s="15">
        <v>42716</v>
      </c>
      <c r="B1274" s="1">
        <v>0.4</v>
      </c>
      <c r="C1274" s="1">
        <v>0</v>
      </c>
      <c r="D1274" s="57">
        <f t="shared" si="43"/>
        <v>0.28768207245178101</v>
      </c>
      <c r="E1274" s="1">
        <f t="shared" si="42"/>
        <v>2016</v>
      </c>
      <c r="H1274" s="1">
        <v>1</v>
      </c>
      <c r="I1274" s="1">
        <v>1</v>
      </c>
      <c r="K1274" s="1">
        <v>1</v>
      </c>
      <c r="L1274" s="1">
        <v>1</v>
      </c>
    </row>
    <row r="1275" spans="1:12" x14ac:dyDescent="0.3">
      <c r="A1275" s="15">
        <v>42713</v>
      </c>
      <c r="B1275" s="1">
        <v>0.35</v>
      </c>
      <c r="C1275" s="1">
        <v>0</v>
      </c>
      <c r="D1275" s="57">
        <f t="shared" si="43"/>
        <v>-0.13353139262452274</v>
      </c>
      <c r="E1275" s="1">
        <f t="shared" si="42"/>
        <v>2016</v>
      </c>
      <c r="H1275" s="1">
        <v>1</v>
      </c>
      <c r="I1275" s="1">
        <v>1</v>
      </c>
      <c r="K1275" s="1">
        <v>1</v>
      </c>
      <c r="L1275" s="1">
        <v>1</v>
      </c>
    </row>
    <row r="1276" spans="1:12" x14ac:dyDescent="0.3">
      <c r="A1276" s="15">
        <v>42712</v>
      </c>
      <c r="B1276" s="1">
        <v>0.35</v>
      </c>
      <c r="C1276" s="1">
        <v>0</v>
      </c>
      <c r="D1276" s="57">
        <f t="shared" si="43"/>
        <v>0</v>
      </c>
      <c r="E1276" s="1">
        <f t="shared" si="42"/>
        <v>2016</v>
      </c>
      <c r="H1276" s="1">
        <v>1</v>
      </c>
      <c r="I1276" s="1">
        <v>1</v>
      </c>
      <c r="K1276" s="1">
        <v>1</v>
      </c>
    </row>
    <row r="1277" spans="1:12" x14ac:dyDescent="0.3">
      <c r="A1277" s="15">
        <v>42711</v>
      </c>
      <c r="B1277" s="1">
        <v>0.35</v>
      </c>
      <c r="C1277" s="1">
        <v>0</v>
      </c>
      <c r="D1277" s="57">
        <f t="shared" si="43"/>
        <v>0</v>
      </c>
      <c r="E1277" s="1">
        <f t="shared" si="42"/>
        <v>2016</v>
      </c>
      <c r="H1277" s="1">
        <v>1</v>
      </c>
      <c r="I1277" s="1">
        <v>1</v>
      </c>
      <c r="K1277" s="1">
        <v>1</v>
      </c>
    </row>
    <row r="1278" spans="1:12" x14ac:dyDescent="0.3">
      <c r="A1278" s="15">
        <v>42710</v>
      </c>
      <c r="B1278" s="1">
        <v>0.5</v>
      </c>
      <c r="C1278" s="1">
        <v>0</v>
      </c>
      <c r="D1278" s="57">
        <f t="shared" si="43"/>
        <v>0.35667494393873239</v>
      </c>
      <c r="E1278" s="1">
        <f t="shared" si="42"/>
        <v>2016</v>
      </c>
      <c r="H1278" s="1">
        <v>1</v>
      </c>
      <c r="I1278" s="1">
        <v>1</v>
      </c>
      <c r="K1278" s="1">
        <v>1</v>
      </c>
    </row>
    <row r="1279" spans="1:12" x14ac:dyDescent="0.3">
      <c r="A1279" s="15">
        <v>42709</v>
      </c>
      <c r="B1279" s="1">
        <v>0.45</v>
      </c>
      <c r="C1279" s="1">
        <v>0</v>
      </c>
      <c r="D1279" s="57">
        <f t="shared" si="43"/>
        <v>-0.10536051565782628</v>
      </c>
      <c r="E1279" s="1">
        <f t="shared" si="42"/>
        <v>2016</v>
      </c>
      <c r="H1279" s="1">
        <v>1</v>
      </c>
      <c r="I1279" s="1">
        <v>1</v>
      </c>
      <c r="K1279" s="1">
        <v>1</v>
      </c>
    </row>
    <row r="1280" spans="1:12" x14ac:dyDescent="0.3">
      <c r="A1280" s="15">
        <v>42706</v>
      </c>
      <c r="B1280" s="1">
        <v>0.55000000000000004</v>
      </c>
      <c r="C1280" s="1">
        <v>0</v>
      </c>
      <c r="D1280" s="57">
        <f t="shared" si="43"/>
        <v>0.20067069546215124</v>
      </c>
      <c r="E1280" s="1">
        <f t="shared" si="42"/>
        <v>2016</v>
      </c>
      <c r="H1280" s="1">
        <v>1</v>
      </c>
      <c r="I1280" s="1">
        <v>1</v>
      </c>
      <c r="K1280" s="1">
        <v>1</v>
      </c>
    </row>
    <row r="1281" spans="1:11" x14ac:dyDescent="0.3">
      <c r="A1281" s="15">
        <v>42705</v>
      </c>
      <c r="B1281" s="1">
        <v>0.4</v>
      </c>
      <c r="C1281" s="1">
        <v>0</v>
      </c>
      <c r="D1281" s="57">
        <f t="shared" si="43"/>
        <v>-0.31845373111853459</v>
      </c>
      <c r="E1281" s="1">
        <f t="shared" si="42"/>
        <v>2016</v>
      </c>
      <c r="H1281" s="1">
        <v>1</v>
      </c>
      <c r="I1281" s="1">
        <v>1</v>
      </c>
      <c r="K1281" s="1">
        <v>1</v>
      </c>
    </row>
    <row r="1282" spans="1:11" x14ac:dyDescent="0.3">
      <c r="A1282" s="15">
        <v>42704</v>
      </c>
      <c r="B1282" s="1">
        <v>0.4</v>
      </c>
      <c r="C1282" s="1">
        <v>0</v>
      </c>
      <c r="D1282" s="57">
        <f t="shared" si="43"/>
        <v>0</v>
      </c>
      <c r="E1282" s="1">
        <f t="shared" si="42"/>
        <v>2016</v>
      </c>
      <c r="H1282" s="1">
        <v>1</v>
      </c>
      <c r="I1282" s="1">
        <v>1</v>
      </c>
      <c r="K1282" s="1">
        <v>1</v>
      </c>
    </row>
    <row r="1283" spans="1:11" x14ac:dyDescent="0.3">
      <c r="A1283" s="15">
        <v>42703</v>
      </c>
      <c r="B1283" s="1">
        <v>0.4</v>
      </c>
      <c r="C1283" s="1">
        <v>0</v>
      </c>
      <c r="D1283" s="57">
        <f t="shared" si="43"/>
        <v>0</v>
      </c>
      <c r="E1283" s="1">
        <f t="shared" si="42"/>
        <v>2016</v>
      </c>
      <c r="H1283" s="1">
        <v>1</v>
      </c>
      <c r="I1283" s="1">
        <v>1</v>
      </c>
      <c r="K1283" s="1">
        <v>1</v>
      </c>
    </row>
    <row r="1284" spans="1:11" x14ac:dyDescent="0.3">
      <c r="A1284" s="15">
        <v>42702</v>
      </c>
      <c r="B1284" s="1">
        <v>0.4</v>
      </c>
      <c r="C1284" s="1">
        <v>0</v>
      </c>
      <c r="D1284" s="57">
        <f t="shared" si="43"/>
        <v>0</v>
      </c>
      <c r="E1284" s="1">
        <f t="shared" si="42"/>
        <v>2016</v>
      </c>
      <c r="H1284" s="1">
        <v>1</v>
      </c>
      <c r="I1284" s="1">
        <v>1</v>
      </c>
      <c r="K1284" s="1">
        <v>1</v>
      </c>
    </row>
    <row r="1285" spans="1:11" x14ac:dyDescent="0.3">
      <c r="A1285" s="15">
        <v>42699</v>
      </c>
      <c r="B1285" s="1">
        <v>0.4</v>
      </c>
      <c r="C1285" s="1">
        <v>0</v>
      </c>
      <c r="D1285" s="57">
        <f t="shared" si="43"/>
        <v>0</v>
      </c>
      <c r="E1285" s="1">
        <f t="shared" si="42"/>
        <v>2016</v>
      </c>
      <c r="H1285" s="1">
        <v>1</v>
      </c>
      <c r="I1285" s="1">
        <v>1</v>
      </c>
      <c r="K1285" s="1">
        <v>1</v>
      </c>
    </row>
    <row r="1286" spans="1:11" x14ac:dyDescent="0.3">
      <c r="A1286" s="15">
        <v>42698</v>
      </c>
      <c r="B1286" s="1">
        <v>0.25</v>
      </c>
      <c r="C1286" s="1">
        <v>0</v>
      </c>
      <c r="D1286" s="57">
        <f t="shared" si="43"/>
        <v>-0.47000362924573558</v>
      </c>
      <c r="E1286" s="1">
        <f t="shared" si="42"/>
        <v>2016</v>
      </c>
      <c r="H1286" s="1">
        <v>1</v>
      </c>
      <c r="I1286" s="1">
        <v>1</v>
      </c>
      <c r="K1286" s="1">
        <v>1</v>
      </c>
    </row>
    <row r="1287" spans="1:11" x14ac:dyDescent="0.3">
      <c r="A1287" s="15">
        <v>42697</v>
      </c>
      <c r="B1287" s="1">
        <v>0.25</v>
      </c>
      <c r="C1287" s="1">
        <v>0</v>
      </c>
      <c r="D1287" s="57">
        <f t="shared" si="43"/>
        <v>0</v>
      </c>
      <c r="E1287" s="1">
        <f t="shared" si="42"/>
        <v>2016</v>
      </c>
      <c r="H1287" s="1">
        <v>1</v>
      </c>
      <c r="I1287" s="1">
        <v>1</v>
      </c>
      <c r="K1287" s="1">
        <v>1</v>
      </c>
    </row>
    <row r="1288" spans="1:11" x14ac:dyDescent="0.3">
      <c r="A1288" s="15">
        <v>42696</v>
      </c>
      <c r="B1288" s="1">
        <v>0.25</v>
      </c>
      <c r="C1288" s="1">
        <v>0</v>
      </c>
      <c r="D1288" s="57">
        <f t="shared" si="43"/>
        <v>0</v>
      </c>
      <c r="E1288" s="1">
        <f t="shared" si="42"/>
        <v>2016</v>
      </c>
      <c r="H1288" s="1">
        <v>1</v>
      </c>
      <c r="I1288" s="1">
        <v>1</v>
      </c>
      <c r="K1288" s="1">
        <v>1</v>
      </c>
    </row>
    <row r="1289" spans="1:11" x14ac:dyDescent="0.3">
      <c r="A1289" s="15">
        <v>42695</v>
      </c>
      <c r="B1289" s="1">
        <v>0.25</v>
      </c>
      <c r="C1289" s="1">
        <v>0</v>
      </c>
      <c r="D1289" s="57">
        <f t="shared" si="43"/>
        <v>0</v>
      </c>
      <c r="E1289" s="1">
        <f t="shared" ref="E1289:E1352" si="44">YEAR(A1289)</f>
        <v>2016</v>
      </c>
      <c r="H1289" s="1">
        <v>1</v>
      </c>
      <c r="I1289" s="1">
        <v>1</v>
      </c>
      <c r="K1289" s="1">
        <v>1</v>
      </c>
    </row>
    <row r="1290" spans="1:11" x14ac:dyDescent="0.3">
      <c r="A1290" s="15">
        <v>42692</v>
      </c>
      <c r="B1290" s="1">
        <v>0.25</v>
      </c>
      <c r="C1290" s="1">
        <v>0</v>
      </c>
      <c r="D1290" s="57">
        <f t="shared" si="43"/>
        <v>0</v>
      </c>
      <c r="E1290" s="1">
        <f t="shared" si="44"/>
        <v>2016</v>
      </c>
      <c r="H1290" s="1">
        <v>1</v>
      </c>
      <c r="I1290" s="1">
        <v>1</v>
      </c>
      <c r="K1290" s="1">
        <v>1</v>
      </c>
    </row>
    <row r="1291" spans="1:11" x14ac:dyDescent="0.3">
      <c r="A1291" s="15">
        <v>42691</v>
      </c>
      <c r="B1291" s="1">
        <v>0.25</v>
      </c>
      <c r="C1291" s="1">
        <v>0</v>
      </c>
      <c r="D1291" s="57">
        <f t="shared" ref="D1291:D1354" si="45">LN((C1291+B1291)/(B1290))</f>
        <v>0</v>
      </c>
      <c r="E1291" s="1">
        <f t="shared" si="44"/>
        <v>2016</v>
      </c>
      <c r="H1291" s="1">
        <v>1</v>
      </c>
      <c r="I1291" s="1">
        <v>1</v>
      </c>
      <c r="K1291" s="1">
        <v>1</v>
      </c>
    </row>
    <row r="1292" spans="1:11" x14ac:dyDescent="0.3">
      <c r="A1292" s="15">
        <v>42690</v>
      </c>
      <c r="B1292" s="1">
        <v>0.25</v>
      </c>
      <c r="C1292" s="1">
        <v>0</v>
      </c>
      <c r="D1292" s="57">
        <f t="shared" si="45"/>
        <v>0</v>
      </c>
      <c r="E1292" s="1">
        <f t="shared" si="44"/>
        <v>2016</v>
      </c>
      <c r="H1292" s="1">
        <v>1</v>
      </c>
      <c r="I1292" s="1">
        <v>1</v>
      </c>
      <c r="K1292" s="1">
        <v>1</v>
      </c>
    </row>
    <row r="1293" spans="1:11" x14ac:dyDescent="0.3">
      <c r="A1293" s="15">
        <v>42689</v>
      </c>
      <c r="B1293" s="1">
        <v>0.25</v>
      </c>
      <c r="C1293" s="1">
        <v>0</v>
      </c>
      <c r="D1293" s="57">
        <f t="shared" si="45"/>
        <v>0</v>
      </c>
      <c r="E1293" s="1">
        <f t="shared" si="44"/>
        <v>2016</v>
      </c>
      <c r="H1293" s="1">
        <v>1</v>
      </c>
      <c r="I1293" s="1">
        <v>1</v>
      </c>
      <c r="K1293" s="1">
        <v>1</v>
      </c>
    </row>
    <row r="1294" spans="1:11" x14ac:dyDescent="0.3">
      <c r="A1294" s="15">
        <v>42688</v>
      </c>
      <c r="B1294" s="1">
        <v>0.25</v>
      </c>
      <c r="C1294" s="1">
        <v>0</v>
      </c>
      <c r="D1294" s="57">
        <f t="shared" si="45"/>
        <v>0</v>
      </c>
      <c r="E1294" s="1">
        <f t="shared" si="44"/>
        <v>2016</v>
      </c>
      <c r="H1294" s="1">
        <v>1</v>
      </c>
      <c r="I1294" s="1">
        <v>1</v>
      </c>
      <c r="K1294" s="1">
        <v>1</v>
      </c>
    </row>
    <row r="1295" spans="1:11" x14ac:dyDescent="0.3">
      <c r="A1295" s="15">
        <v>42685</v>
      </c>
      <c r="B1295" s="1">
        <v>0.25</v>
      </c>
      <c r="C1295" s="1">
        <v>0</v>
      </c>
      <c r="D1295" s="57">
        <f t="shared" si="45"/>
        <v>0</v>
      </c>
      <c r="E1295" s="1">
        <f t="shared" si="44"/>
        <v>2016</v>
      </c>
      <c r="H1295" s="1">
        <v>1</v>
      </c>
      <c r="I1295" s="1">
        <v>1</v>
      </c>
      <c r="K1295" s="1">
        <v>1</v>
      </c>
    </row>
    <row r="1296" spans="1:11" x14ac:dyDescent="0.3">
      <c r="A1296" s="15">
        <v>42684</v>
      </c>
      <c r="B1296" s="1">
        <v>0.25</v>
      </c>
      <c r="C1296" s="1">
        <v>0</v>
      </c>
      <c r="D1296" s="57">
        <f t="shared" si="45"/>
        <v>0</v>
      </c>
      <c r="E1296" s="1">
        <f t="shared" si="44"/>
        <v>2016</v>
      </c>
      <c r="H1296" s="1">
        <v>1</v>
      </c>
      <c r="I1296" s="1">
        <v>1</v>
      </c>
      <c r="K1296" s="1">
        <v>1</v>
      </c>
    </row>
    <row r="1297" spans="1:11" x14ac:dyDescent="0.3">
      <c r="A1297" s="15">
        <v>42683</v>
      </c>
      <c r="B1297" s="1">
        <v>0.2</v>
      </c>
      <c r="C1297" s="1">
        <v>0</v>
      </c>
      <c r="D1297" s="57">
        <f t="shared" si="45"/>
        <v>-0.22314355131420971</v>
      </c>
      <c r="E1297" s="1">
        <f t="shared" si="44"/>
        <v>2016</v>
      </c>
      <c r="H1297" s="1">
        <v>1</v>
      </c>
      <c r="I1297" s="1">
        <v>1</v>
      </c>
      <c r="K1297" s="1">
        <v>1</v>
      </c>
    </row>
    <row r="1298" spans="1:11" x14ac:dyDescent="0.3">
      <c r="A1298" s="15">
        <v>42682</v>
      </c>
      <c r="B1298" s="1">
        <v>0.2</v>
      </c>
      <c r="C1298" s="1">
        <v>0</v>
      </c>
      <c r="D1298" s="57">
        <f t="shared" si="45"/>
        <v>0</v>
      </c>
      <c r="E1298" s="1">
        <f t="shared" si="44"/>
        <v>2016</v>
      </c>
      <c r="H1298" s="1">
        <v>1</v>
      </c>
      <c r="I1298" s="1">
        <v>1</v>
      </c>
      <c r="K1298" s="1">
        <v>1</v>
      </c>
    </row>
    <row r="1299" spans="1:11" x14ac:dyDescent="0.3">
      <c r="A1299" s="15">
        <v>42681</v>
      </c>
      <c r="B1299" s="1">
        <v>0.2</v>
      </c>
      <c r="C1299" s="1">
        <v>0</v>
      </c>
      <c r="D1299" s="57">
        <f t="shared" si="45"/>
        <v>0</v>
      </c>
      <c r="E1299" s="1">
        <f t="shared" si="44"/>
        <v>2016</v>
      </c>
      <c r="H1299" s="1">
        <v>1</v>
      </c>
      <c r="I1299" s="1">
        <v>1</v>
      </c>
      <c r="K1299" s="1">
        <v>1</v>
      </c>
    </row>
    <row r="1300" spans="1:11" x14ac:dyDescent="0.3">
      <c r="A1300" s="15">
        <v>42678</v>
      </c>
      <c r="B1300" s="1">
        <v>0.2</v>
      </c>
      <c r="C1300" s="1">
        <v>0</v>
      </c>
      <c r="D1300" s="57">
        <f t="shared" si="45"/>
        <v>0</v>
      </c>
      <c r="E1300" s="1">
        <f t="shared" si="44"/>
        <v>2016</v>
      </c>
      <c r="H1300" s="1">
        <v>1</v>
      </c>
      <c r="I1300" s="1">
        <v>1</v>
      </c>
      <c r="K1300" s="1">
        <v>1</v>
      </c>
    </row>
    <row r="1301" spans="1:11" x14ac:dyDescent="0.3">
      <c r="A1301" s="15">
        <v>42677</v>
      </c>
      <c r="B1301" s="1">
        <v>0.2</v>
      </c>
      <c r="C1301" s="1">
        <v>0</v>
      </c>
      <c r="D1301" s="57">
        <f t="shared" si="45"/>
        <v>0</v>
      </c>
      <c r="E1301" s="1">
        <f t="shared" si="44"/>
        <v>2016</v>
      </c>
      <c r="H1301" s="1">
        <v>1</v>
      </c>
      <c r="I1301" s="1">
        <v>1</v>
      </c>
      <c r="K1301" s="1">
        <v>1</v>
      </c>
    </row>
    <row r="1302" spans="1:11" x14ac:dyDescent="0.3">
      <c r="A1302" s="15">
        <v>42676</v>
      </c>
      <c r="B1302" s="1">
        <v>0.2</v>
      </c>
      <c r="C1302" s="1">
        <v>0</v>
      </c>
      <c r="D1302" s="57">
        <f t="shared" si="45"/>
        <v>0</v>
      </c>
      <c r="E1302" s="1">
        <f t="shared" si="44"/>
        <v>2016</v>
      </c>
      <c r="H1302" s="1">
        <v>1</v>
      </c>
      <c r="I1302" s="1">
        <v>1</v>
      </c>
      <c r="K1302" s="1">
        <v>1</v>
      </c>
    </row>
    <row r="1303" spans="1:11" x14ac:dyDescent="0.3">
      <c r="A1303" s="15">
        <v>42675</v>
      </c>
      <c r="B1303" s="1">
        <v>0.2</v>
      </c>
      <c r="C1303" s="1">
        <v>0</v>
      </c>
      <c r="D1303" s="57">
        <f t="shared" si="45"/>
        <v>0</v>
      </c>
      <c r="E1303" s="1">
        <f t="shared" si="44"/>
        <v>2016</v>
      </c>
      <c r="H1303" s="1">
        <v>1</v>
      </c>
      <c r="I1303" s="1">
        <v>1</v>
      </c>
      <c r="K1303" s="1">
        <v>1</v>
      </c>
    </row>
    <row r="1304" spans="1:11" x14ac:dyDescent="0.3">
      <c r="A1304" s="15">
        <v>42674</v>
      </c>
      <c r="B1304" s="1">
        <v>0.2</v>
      </c>
      <c r="C1304" s="1">
        <v>0</v>
      </c>
      <c r="D1304" s="57">
        <f t="shared" si="45"/>
        <v>0</v>
      </c>
      <c r="E1304" s="1">
        <f t="shared" si="44"/>
        <v>2016</v>
      </c>
      <c r="H1304" s="1">
        <v>1</v>
      </c>
      <c r="I1304" s="1">
        <v>1</v>
      </c>
      <c r="K1304" s="1">
        <v>1</v>
      </c>
    </row>
    <row r="1305" spans="1:11" x14ac:dyDescent="0.3">
      <c r="A1305" s="15">
        <v>42671</v>
      </c>
      <c r="B1305" s="1">
        <v>0.3</v>
      </c>
      <c r="C1305" s="1">
        <v>0</v>
      </c>
      <c r="D1305" s="57">
        <f t="shared" si="45"/>
        <v>0.40546510810816422</v>
      </c>
      <c r="E1305" s="1">
        <f t="shared" si="44"/>
        <v>2016</v>
      </c>
      <c r="H1305" s="1">
        <v>1</v>
      </c>
      <c r="I1305" s="1">
        <v>1</v>
      </c>
      <c r="K1305" s="1">
        <v>1</v>
      </c>
    </row>
    <row r="1306" spans="1:11" x14ac:dyDescent="0.3">
      <c r="A1306" s="15">
        <v>42670</v>
      </c>
      <c r="B1306" s="1">
        <v>0.3</v>
      </c>
      <c r="C1306" s="1">
        <v>0</v>
      </c>
      <c r="D1306" s="57">
        <f t="shared" si="45"/>
        <v>0</v>
      </c>
      <c r="E1306" s="1">
        <f t="shared" si="44"/>
        <v>2016</v>
      </c>
      <c r="H1306" s="1">
        <v>1</v>
      </c>
      <c r="I1306" s="1">
        <v>1</v>
      </c>
      <c r="K1306" s="1">
        <v>1</v>
      </c>
    </row>
    <row r="1307" spans="1:11" x14ac:dyDescent="0.3">
      <c r="A1307" s="15">
        <v>42669</v>
      </c>
      <c r="B1307" s="1">
        <v>0.3</v>
      </c>
      <c r="C1307" s="1">
        <v>0</v>
      </c>
      <c r="D1307" s="57">
        <f t="shared" si="45"/>
        <v>0</v>
      </c>
      <c r="E1307" s="1">
        <f t="shared" si="44"/>
        <v>2016</v>
      </c>
      <c r="H1307" s="1">
        <v>1</v>
      </c>
      <c r="I1307" s="1">
        <v>1</v>
      </c>
      <c r="K1307" s="1">
        <v>1</v>
      </c>
    </row>
    <row r="1308" spans="1:11" x14ac:dyDescent="0.3">
      <c r="A1308" s="15">
        <v>42668</v>
      </c>
      <c r="B1308" s="1">
        <v>0.3</v>
      </c>
      <c r="C1308" s="1">
        <v>0</v>
      </c>
      <c r="D1308" s="57">
        <f t="shared" si="45"/>
        <v>0</v>
      </c>
      <c r="E1308" s="1">
        <f t="shared" si="44"/>
        <v>2016</v>
      </c>
      <c r="H1308" s="1">
        <v>1</v>
      </c>
      <c r="I1308" s="1">
        <v>1</v>
      </c>
      <c r="K1308" s="1">
        <v>1</v>
      </c>
    </row>
    <row r="1309" spans="1:11" x14ac:dyDescent="0.3">
      <c r="A1309" s="15">
        <v>42667</v>
      </c>
      <c r="B1309" s="1">
        <v>0.3</v>
      </c>
      <c r="C1309" s="1">
        <v>0</v>
      </c>
      <c r="D1309" s="57">
        <f t="shared" si="45"/>
        <v>0</v>
      </c>
      <c r="E1309" s="1">
        <f t="shared" si="44"/>
        <v>2016</v>
      </c>
      <c r="H1309" s="1">
        <v>1</v>
      </c>
      <c r="I1309" s="1">
        <v>1</v>
      </c>
      <c r="K1309" s="1">
        <v>1</v>
      </c>
    </row>
    <row r="1310" spans="1:11" x14ac:dyDescent="0.3">
      <c r="A1310" s="15">
        <v>42664</v>
      </c>
      <c r="B1310" s="1">
        <v>0.3</v>
      </c>
      <c r="C1310" s="1">
        <v>0</v>
      </c>
      <c r="D1310" s="57">
        <f t="shared" si="45"/>
        <v>0</v>
      </c>
      <c r="E1310" s="1">
        <f t="shared" si="44"/>
        <v>2016</v>
      </c>
      <c r="H1310" s="1">
        <v>1</v>
      </c>
      <c r="I1310" s="1">
        <v>1</v>
      </c>
      <c r="K1310" s="1">
        <v>1</v>
      </c>
    </row>
    <row r="1311" spans="1:11" x14ac:dyDescent="0.3">
      <c r="A1311" s="15">
        <v>42663</v>
      </c>
      <c r="B1311" s="1">
        <v>0.3</v>
      </c>
      <c r="C1311" s="1">
        <v>0</v>
      </c>
      <c r="D1311" s="57">
        <f t="shared" si="45"/>
        <v>0</v>
      </c>
      <c r="E1311" s="1">
        <f t="shared" si="44"/>
        <v>2016</v>
      </c>
      <c r="H1311" s="1">
        <v>1</v>
      </c>
      <c r="I1311" s="1">
        <v>1</v>
      </c>
      <c r="K1311" s="1">
        <v>1</v>
      </c>
    </row>
    <row r="1312" spans="1:11" x14ac:dyDescent="0.3">
      <c r="A1312" s="15">
        <v>42662</v>
      </c>
      <c r="B1312" s="1">
        <v>0.3</v>
      </c>
      <c r="C1312" s="1">
        <v>0</v>
      </c>
      <c r="D1312" s="57">
        <f t="shared" si="45"/>
        <v>0</v>
      </c>
      <c r="E1312" s="1">
        <f t="shared" si="44"/>
        <v>2016</v>
      </c>
      <c r="H1312" s="1">
        <v>1</v>
      </c>
      <c r="I1312" s="1">
        <v>1</v>
      </c>
      <c r="K1312" s="1">
        <v>1</v>
      </c>
    </row>
    <row r="1313" spans="1:11" x14ac:dyDescent="0.3">
      <c r="A1313" s="15">
        <v>42661</v>
      </c>
      <c r="B1313" s="1">
        <v>0.3</v>
      </c>
      <c r="C1313" s="1">
        <v>0</v>
      </c>
      <c r="D1313" s="57">
        <f t="shared" si="45"/>
        <v>0</v>
      </c>
      <c r="E1313" s="1">
        <f t="shared" si="44"/>
        <v>2016</v>
      </c>
      <c r="H1313" s="1">
        <v>1</v>
      </c>
      <c r="I1313" s="1">
        <v>1</v>
      </c>
      <c r="K1313" s="1">
        <v>1</v>
      </c>
    </row>
    <row r="1314" spans="1:11" x14ac:dyDescent="0.3">
      <c r="A1314" s="15">
        <v>42660</v>
      </c>
      <c r="B1314" s="1">
        <v>0.3</v>
      </c>
      <c r="C1314" s="1">
        <v>0</v>
      </c>
      <c r="D1314" s="57">
        <f t="shared" si="45"/>
        <v>0</v>
      </c>
      <c r="E1314" s="1">
        <f t="shared" si="44"/>
        <v>2016</v>
      </c>
      <c r="H1314" s="1">
        <v>1</v>
      </c>
      <c r="I1314" s="1">
        <v>1</v>
      </c>
      <c r="K1314" s="1">
        <v>1</v>
      </c>
    </row>
    <row r="1315" spans="1:11" x14ac:dyDescent="0.3">
      <c r="A1315" s="15">
        <v>42657</v>
      </c>
      <c r="B1315" s="1">
        <v>0.3</v>
      </c>
      <c r="C1315" s="1">
        <v>0</v>
      </c>
      <c r="D1315" s="57">
        <f t="shared" si="45"/>
        <v>0</v>
      </c>
      <c r="E1315" s="1">
        <f t="shared" si="44"/>
        <v>2016</v>
      </c>
      <c r="H1315" s="1">
        <v>1</v>
      </c>
      <c r="I1315" s="1">
        <v>1</v>
      </c>
      <c r="K1315" s="1">
        <v>1</v>
      </c>
    </row>
    <row r="1316" spans="1:11" x14ac:dyDescent="0.3">
      <c r="A1316" s="15">
        <v>42656</v>
      </c>
      <c r="B1316" s="1">
        <v>0.3</v>
      </c>
      <c r="C1316" s="1">
        <v>0</v>
      </c>
      <c r="D1316" s="57">
        <f t="shared" si="45"/>
        <v>0</v>
      </c>
      <c r="E1316" s="1">
        <f t="shared" si="44"/>
        <v>2016</v>
      </c>
      <c r="H1316" s="1">
        <v>1</v>
      </c>
      <c r="I1316" s="1">
        <v>1</v>
      </c>
      <c r="K1316" s="1">
        <v>1</v>
      </c>
    </row>
    <row r="1317" spans="1:11" x14ac:dyDescent="0.3">
      <c r="A1317" s="15">
        <v>42655</v>
      </c>
      <c r="B1317" s="1">
        <v>0.25</v>
      </c>
      <c r="C1317" s="1">
        <v>0</v>
      </c>
      <c r="D1317" s="57">
        <f t="shared" si="45"/>
        <v>-0.18232155679395459</v>
      </c>
      <c r="E1317" s="1">
        <f t="shared" si="44"/>
        <v>2016</v>
      </c>
      <c r="H1317" s="1">
        <v>1</v>
      </c>
      <c r="I1317" s="1">
        <v>1</v>
      </c>
      <c r="K1317" s="1">
        <v>1</v>
      </c>
    </row>
    <row r="1318" spans="1:11" x14ac:dyDescent="0.3">
      <c r="A1318" s="15">
        <v>42654</v>
      </c>
      <c r="B1318" s="1">
        <v>0.25</v>
      </c>
      <c r="C1318" s="1">
        <v>0</v>
      </c>
      <c r="D1318" s="57">
        <f t="shared" si="45"/>
        <v>0</v>
      </c>
      <c r="E1318" s="1">
        <f t="shared" si="44"/>
        <v>2016</v>
      </c>
      <c r="H1318" s="1">
        <v>1</v>
      </c>
      <c r="I1318" s="1">
        <v>1</v>
      </c>
      <c r="K1318" s="1">
        <v>1</v>
      </c>
    </row>
    <row r="1319" spans="1:11" x14ac:dyDescent="0.3">
      <c r="A1319" s="15">
        <v>42650</v>
      </c>
      <c r="B1319" s="1">
        <v>0.35</v>
      </c>
      <c r="C1319" s="1">
        <v>0</v>
      </c>
      <c r="D1319" s="57">
        <f t="shared" si="45"/>
        <v>0.33647223662121289</v>
      </c>
      <c r="E1319" s="1">
        <f t="shared" si="44"/>
        <v>2016</v>
      </c>
      <c r="H1319" s="1">
        <v>1</v>
      </c>
      <c r="I1319" s="1">
        <v>1</v>
      </c>
      <c r="K1319" s="1">
        <v>1</v>
      </c>
    </row>
    <row r="1320" spans="1:11" x14ac:dyDescent="0.3">
      <c r="A1320" s="15">
        <v>42649</v>
      </c>
      <c r="B1320" s="1">
        <v>0.35</v>
      </c>
      <c r="C1320" s="1">
        <v>0</v>
      </c>
      <c r="D1320" s="57">
        <f t="shared" si="45"/>
        <v>0</v>
      </c>
      <c r="E1320" s="1">
        <f t="shared" si="44"/>
        <v>2016</v>
      </c>
      <c r="H1320" s="1">
        <v>1</v>
      </c>
      <c r="I1320" s="1">
        <v>1</v>
      </c>
      <c r="K1320" s="1">
        <v>1</v>
      </c>
    </row>
    <row r="1321" spans="1:11" x14ac:dyDescent="0.3">
      <c r="A1321" s="15">
        <v>42648</v>
      </c>
      <c r="B1321" s="1">
        <v>0.3</v>
      </c>
      <c r="C1321" s="1">
        <v>0</v>
      </c>
      <c r="D1321" s="57">
        <f t="shared" si="45"/>
        <v>-0.15415067982725822</v>
      </c>
      <c r="E1321" s="1">
        <f t="shared" si="44"/>
        <v>2016</v>
      </c>
      <c r="H1321" s="1">
        <v>1</v>
      </c>
      <c r="I1321" s="1">
        <v>1</v>
      </c>
      <c r="K1321" s="1">
        <v>1</v>
      </c>
    </row>
    <row r="1322" spans="1:11" x14ac:dyDescent="0.3">
      <c r="A1322" s="15">
        <v>42647</v>
      </c>
      <c r="B1322" s="1">
        <v>0.3</v>
      </c>
      <c r="C1322" s="1">
        <v>0</v>
      </c>
      <c r="D1322" s="57">
        <f t="shared" si="45"/>
        <v>0</v>
      </c>
      <c r="E1322" s="1">
        <f t="shared" si="44"/>
        <v>2016</v>
      </c>
      <c r="H1322" s="1">
        <v>1</v>
      </c>
      <c r="I1322" s="1">
        <v>1</v>
      </c>
      <c r="K1322" s="1">
        <v>1</v>
      </c>
    </row>
    <row r="1323" spans="1:11" x14ac:dyDescent="0.3">
      <c r="A1323" s="15">
        <v>42646</v>
      </c>
      <c r="B1323" s="1">
        <v>0.3</v>
      </c>
      <c r="C1323" s="1">
        <v>0</v>
      </c>
      <c r="D1323" s="57">
        <f t="shared" si="45"/>
        <v>0</v>
      </c>
      <c r="E1323" s="1">
        <f t="shared" si="44"/>
        <v>2016</v>
      </c>
      <c r="H1323" s="1">
        <v>1</v>
      </c>
      <c r="I1323" s="1">
        <v>1</v>
      </c>
      <c r="K1323" s="1">
        <v>1</v>
      </c>
    </row>
    <row r="1324" spans="1:11" x14ac:dyDescent="0.3">
      <c r="A1324" s="15">
        <v>42643</v>
      </c>
      <c r="B1324" s="1">
        <v>0.35</v>
      </c>
      <c r="C1324" s="1">
        <v>0</v>
      </c>
      <c r="D1324" s="57">
        <f t="shared" si="45"/>
        <v>0.15415067982725836</v>
      </c>
      <c r="E1324" s="1">
        <f t="shared" si="44"/>
        <v>2016</v>
      </c>
      <c r="H1324" s="1">
        <v>1</v>
      </c>
      <c r="I1324" s="1">
        <v>1</v>
      </c>
      <c r="K1324" s="1">
        <v>1</v>
      </c>
    </row>
    <row r="1325" spans="1:11" x14ac:dyDescent="0.3">
      <c r="A1325" s="15">
        <v>42642</v>
      </c>
      <c r="B1325" s="1">
        <v>0.35</v>
      </c>
      <c r="C1325" s="1">
        <v>0</v>
      </c>
      <c r="D1325" s="57">
        <f t="shared" si="45"/>
        <v>0</v>
      </c>
      <c r="E1325" s="1">
        <f t="shared" si="44"/>
        <v>2016</v>
      </c>
      <c r="H1325" s="1">
        <v>1</v>
      </c>
      <c r="I1325" s="1">
        <v>1</v>
      </c>
      <c r="K1325" s="1">
        <v>1</v>
      </c>
    </row>
    <row r="1326" spans="1:11" x14ac:dyDescent="0.3">
      <c r="A1326" s="15">
        <v>42641</v>
      </c>
      <c r="B1326" s="1">
        <v>0.4</v>
      </c>
      <c r="C1326" s="1">
        <v>0</v>
      </c>
      <c r="D1326" s="57">
        <f t="shared" si="45"/>
        <v>0.13353139262452277</v>
      </c>
      <c r="E1326" s="1">
        <f t="shared" si="44"/>
        <v>2016</v>
      </c>
      <c r="H1326" s="1">
        <v>1</v>
      </c>
      <c r="I1326" s="1">
        <v>1</v>
      </c>
      <c r="K1326" s="1">
        <v>1</v>
      </c>
    </row>
    <row r="1327" spans="1:11" x14ac:dyDescent="0.3">
      <c r="A1327" s="15">
        <v>42640</v>
      </c>
      <c r="B1327" s="1">
        <v>0.4</v>
      </c>
      <c r="C1327" s="1">
        <v>0</v>
      </c>
      <c r="D1327" s="57">
        <f t="shared" si="45"/>
        <v>0</v>
      </c>
      <c r="E1327" s="1">
        <f t="shared" si="44"/>
        <v>2016</v>
      </c>
      <c r="H1327" s="1">
        <v>1</v>
      </c>
      <c r="I1327" s="1">
        <v>1</v>
      </c>
      <c r="K1327" s="1">
        <v>1</v>
      </c>
    </row>
    <row r="1328" spans="1:11" x14ac:dyDescent="0.3">
      <c r="A1328" s="15">
        <v>42639</v>
      </c>
      <c r="B1328" s="1">
        <v>0.4</v>
      </c>
      <c r="C1328" s="1">
        <v>0</v>
      </c>
      <c r="D1328" s="57">
        <f t="shared" si="45"/>
        <v>0</v>
      </c>
      <c r="E1328" s="1">
        <f t="shared" si="44"/>
        <v>2016</v>
      </c>
      <c r="H1328" s="1">
        <v>1</v>
      </c>
      <c r="I1328" s="1">
        <v>1</v>
      </c>
      <c r="K1328" s="1">
        <v>1</v>
      </c>
    </row>
    <row r="1329" spans="1:11" x14ac:dyDescent="0.3">
      <c r="A1329" s="15">
        <v>42636</v>
      </c>
      <c r="B1329" s="1">
        <v>0.5</v>
      </c>
      <c r="C1329" s="1">
        <v>0</v>
      </c>
      <c r="D1329" s="57">
        <f t="shared" si="45"/>
        <v>0.22314355131420976</v>
      </c>
      <c r="E1329" s="1">
        <f t="shared" si="44"/>
        <v>2016</v>
      </c>
      <c r="H1329" s="1">
        <v>1</v>
      </c>
      <c r="I1329" s="1">
        <v>1</v>
      </c>
      <c r="K1329" s="1">
        <v>1</v>
      </c>
    </row>
    <row r="1330" spans="1:11" x14ac:dyDescent="0.3">
      <c r="A1330" s="15">
        <v>42635</v>
      </c>
      <c r="B1330" s="1">
        <v>0.4</v>
      </c>
      <c r="C1330" s="1">
        <v>0</v>
      </c>
      <c r="D1330" s="57">
        <f t="shared" si="45"/>
        <v>-0.22314355131420971</v>
      </c>
      <c r="E1330" s="1">
        <f t="shared" si="44"/>
        <v>2016</v>
      </c>
      <c r="H1330" s="1">
        <v>1</v>
      </c>
      <c r="I1330" s="1">
        <v>1</v>
      </c>
      <c r="K1330" s="1">
        <v>1</v>
      </c>
    </row>
    <row r="1331" spans="1:11" x14ac:dyDescent="0.3">
      <c r="A1331" s="15">
        <v>42634</v>
      </c>
      <c r="B1331" s="1">
        <v>0.35</v>
      </c>
      <c r="C1331" s="1">
        <v>0</v>
      </c>
      <c r="D1331" s="57">
        <f t="shared" si="45"/>
        <v>-0.13353139262452274</v>
      </c>
      <c r="E1331" s="1">
        <f t="shared" si="44"/>
        <v>2016</v>
      </c>
      <c r="H1331" s="1">
        <v>1</v>
      </c>
      <c r="I1331" s="1">
        <v>1</v>
      </c>
      <c r="K1331" s="1">
        <v>1</v>
      </c>
    </row>
    <row r="1332" spans="1:11" x14ac:dyDescent="0.3">
      <c r="A1332" s="15">
        <v>42633</v>
      </c>
      <c r="B1332" s="1">
        <v>0.35</v>
      </c>
      <c r="C1332" s="1">
        <v>0</v>
      </c>
      <c r="D1332" s="57">
        <f t="shared" si="45"/>
        <v>0</v>
      </c>
      <c r="E1332" s="1">
        <f t="shared" si="44"/>
        <v>2016</v>
      </c>
      <c r="H1332" s="1">
        <v>1</v>
      </c>
      <c r="I1332" s="1">
        <v>1</v>
      </c>
      <c r="K1332" s="1">
        <v>1</v>
      </c>
    </row>
    <row r="1333" spans="1:11" x14ac:dyDescent="0.3">
      <c r="A1333" s="15">
        <v>42632</v>
      </c>
      <c r="B1333" s="1">
        <v>0.4</v>
      </c>
      <c r="C1333" s="1">
        <v>0</v>
      </c>
      <c r="D1333" s="57">
        <f t="shared" si="45"/>
        <v>0.13353139262452277</v>
      </c>
      <c r="E1333" s="1">
        <f t="shared" si="44"/>
        <v>2016</v>
      </c>
      <c r="H1333" s="1">
        <v>1</v>
      </c>
      <c r="I1333" s="1">
        <v>1</v>
      </c>
      <c r="K1333" s="1">
        <v>1</v>
      </c>
    </row>
    <row r="1334" spans="1:11" x14ac:dyDescent="0.3">
      <c r="A1334" s="15">
        <v>42629</v>
      </c>
      <c r="B1334" s="1">
        <v>0.4</v>
      </c>
      <c r="C1334" s="1">
        <v>0</v>
      </c>
      <c r="D1334" s="57">
        <f t="shared" si="45"/>
        <v>0</v>
      </c>
      <c r="E1334" s="1">
        <f t="shared" si="44"/>
        <v>2016</v>
      </c>
      <c r="H1334" s="1">
        <v>1</v>
      </c>
      <c r="I1334" s="1">
        <v>1</v>
      </c>
      <c r="K1334" s="1">
        <v>1</v>
      </c>
    </row>
    <row r="1335" spans="1:11" x14ac:dyDescent="0.3">
      <c r="A1335" s="15">
        <v>42628</v>
      </c>
      <c r="B1335" s="1">
        <v>0.4</v>
      </c>
      <c r="C1335" s="1">
        <v>0</v>
      </c>
      <c r="D1335" s="57">
        <f t="shared" si="45"/>
        <v>0</v>
      </c>
      <c r="E1335" s="1">
        <f t="shared" si="44"/>
        <v>2016</v>
      </c>
      <c r="H1335" s="1">
        <v>1</v>
      </c>
      <c r="I1335" s="1">
        <v>1</v>
      </c>
      <c r="K1335" s="1">
        <v>1</v>
      </c>
    </row>
    <row r="1336" spans="1:11" x14ac:dyDescent="0.3">
      <c r="A1336" s="15">
        <v>42627</v>
      </c>
      <c r="B1336" s="1">
        <v>0.4</v>
      </c>
      <c r="C1336" s="1">
        <v>0</v>
      </c>
      <c r="D1336" s="57">
        <f t="shared" si="45"/>
        <v>0</v>
      </c>
      <c r="E1336" s="1">
        <f t="shared" si="44"/>
        <v>2016</v>
      </c>
      <c r="H1336" s="1">
        <v>1</v>
      </c>
      <c r="I1336" s="1">
        <v>1</v>
      </c>
      <c r="K1336" s="1">
        <v>1</v>
      </c>
    </row>
    <row r="1337" spans="1:11" x14ac:dyDescent="0.3">
      <c r="A1337" s="15">
        <v>42626</v>
      </c>
      <c r="B1337" s="1">
        <v>0.3</v>
      </c>
      <c r="C1337" s="1">
        <v>0</v>
      </c>
      <c r="D1337" s="57">
        <f t="shared" si="45"/>
        <v>-0.28768207245178107</v>
      </c>
      <c r="E1337" s="1">
        <f t="shared" si="44"/>
        <v>2016</v>
      </c>
      <c r="H1337" s="1">
        <v>1</v>
      </c>
      <c r="I1337" s="1">
        <v>1</v>
      </c>
      <c r="K1337" s="1">
        <v>1</v>
      </c>
    </row>
    <row r="1338" spans="1:11" x14ac:dyDescent="0.3">
      <c r="A1338" s="15">
        <v>42625</v>
      </c>
      <c r="B1338" s="1">
        <v>0.3</v>
      </c>
      <c r="C1338" s="1">
        <v>0</v>
      </c>
      <c r="D1338" s="57">
        <f t="shared" si="45"/>
        <v>0</v>
      </c>
      <c r="E1338" s="1">
        <f t="shared" si="44"/>
        <v>2016</v>
      </c>
      <c r="H1338" s="1">
        <v>1</v>
      </c>
      <c r="I1338" s="1">
        <v>1</v>
      </c>
      <c r="K1338" s="1">
        <v>1</v>
      </c>
    </row>
    <row r="1339" spans="1:11" x14ac:dyDescent="0.3">
      <c r="A1339" s="15">
        <v>42622</v>
      </c>
      <c r="B1339" s="1">
        <v>0.3</v>
      </c>
      <c r="C1339" s="1">
        <v>0</v>
      </c>
      <c r="D1339" s="57">
        <f t="shared" si="45"/>
        <v>0</v>
      </c>
      <c r="E1339" s="1">
        <f t="shared" si="44"/>
        <v>2016</v>
      </c>
      <c r="H1339" s="1">
        <v>1</v>
      </c>
      <c r="I1339" s="1">
        <v>1</v>
      </c>
      <c r="K1339" s="1">
        <v>1</v>
      </c>
    </row>
    <row r="1340" spans="1:11" x14ac:dyDescent="0.3">
      <c r="A1340" s="15">
        <v>42621</v>
      </c>
      <c r="B1340" s="1">
        <v>0.3</v>
      </c>
      <c r="C1340" s="1">
        <v>0</v>
      </c>
      <c r="D1340" s="57">
        <f t="shared" si="45"/>
        <v>0</v>
      </c>
      <c r="E1340" s="1">
        <f t="shared" si="44"/>
        <v>2016</v>
      </c>
      <c r="H1340" s="1">
        <v>1</v>
      </c>
      <c r="I1340" s="1">
        <v>1</v>
      </c>
      <c r="K1340" s="1">
        <v>1</v>
      </c>
    </row>
    <row r="1341" spans="1:11" x14ac:dyDescent="0.3">
      <c r="A1341" s="15">
        <v>42620</v>
      </c>
      <c r="B1341" s="1">
        <v>0.3</v>
      </c>
      <c r="C1341" s="1">
        <v>0</v>
      </c>
      <c r="D1341" s="57">
        <f t="shared" si="45"/>
        <v>0</v>
      </c>
      <c r="E1341" s="1">
        <f t="shared" si="44"/>
        <v>2016</v>
      </c>
      <c r="H1341" s="1">
        <v>1</v>
      </c>
      <c r="I1341" s="1">
        <v>1</v>
      </c>
      <c r="K1341" s="1">
        <v>1</v>
      </c>
    </row>
    <row r="1342" spans="1:11" x14ac:dyDescent="0.3">
      <c r="A1342" s="15">
        <v>42619</v>
      </c>
      <c r="B1342" s="1">
        <v>0.3</v>
      </c>
      <c r="C1342" s="1">
        <v>0</v>
      </c>
      <c r="D1342" s="57">
        <f t="shared" si="45"/>
        <v>0</v>
      </c>
      <c r="E1342" s="1">
        <f t="shared" si="44"/>
        <v>2016</v>
      </c>
      <c r="H1342" s="1">
        <v>1</v>
      </c>
      <c r="I1342" s="1">
        <v>1</v>
      </c>
      <c r="K1342" s="1">
        <v>1</v>
      </c>
    </row>
    <row r="1343" spans="1:11" x14ac:dyDescent="0.3">
      <c r="A1343" s="15">
        <v>42615</v>
      </c>
      <c r="B1343" s="1">
        <v>0.3</v>
      </c>
      <c r="C1343" s="1">
        <v>0</v>
      </c>
      <c r="D1343" s="57">
        <f t="shared" si="45"/>
        <v>0</v>
      </c>
      <c r="E1343" s="1">
        <f t="shared" si="44"/>
        <v>2016</v>
      </c>
      <c r="H1343" s="1">
        <v>1</v>
      </c>
      <c r="I1343" s="1">
        <v>1</v>
      </c>
      <c r="K1343" s="1">
        <v>1</v>
      </c>
    </row>
    <row r="1344" spans="1:11" x14ac:dyDescent="0.3">
      <c r="A1344" s="15">
        <v>42614</v>
      </c>
      <c r="B1344" s="1">
        <v>0.3</v>
      </c>
      <c r="C1344" s="1">
        <v>0</v>
      </c>
      <c r="D1344" s="57">
        <f t="shared" si="45"/>
        <v>0</v>
      </c>
      <c r="E1344" s="1">
        <f t="shared" si="44"/>
        <v>2016</v>
      </c>
      <c r="H1344" s="1">
        <v>1</v>
      </c>
      <c r="I1344" s="1">
        <v>1</v>
      </c>
      <c r="K1344" s="1">
        <v>1</v>
      </c>
    </row>
    <row r="1345" spans="1:11" x14ac:dyDescent="0.3">
      <c r="A1345" s="15">
        <v>42613</v>
      </c>
      <c r="B1345" s="1">
        <v>0.3</v>
      </c>
      <c r="C1345" s="1">
        <v>0</v>
      </c>
      <c r="D1345" s="57">
        <f t="shared" si="45"/>
        <v>0</v>
      </c>
      <c r="E1345" s="1">
        <f t="shared" si="44"/>
        <v>2016</v>
      </c>
      <c r="H1345" s="1">
        <v>1</v>
      </c>
      <c r="I1345" s="1">
        <v>1</v>
      </c>
      <c r="K1345" s="1">
        <v>1</v>
      </c>
    </row>
    <row r="1346" spans="1:11" x14ac:dyDescent="0.3">
      <c r="A1346" s="15">
        <v>42612</v>
      </c>
      <c r="B1346" s="1">
        <v>0.3</v>
      </c>
      <c r="C1346" s="1">
        <v>0</v>
      </c>
      <c r="D1346" s="57">
        <f t="shared" si="45"/>
        <v>0</v>
      </c>
      <c r="E1346" s="1">
        <f t="shared" si="44"/>
        <v>2016</v>
      </c>
      <c r="H1346" s="1">
        <v>1</v>
      </c>
      <c r="I1346" s="1">
        <v>1</v>
      </c>
      <c r="K1346" s="1">
        <v>1</v>
      </c>
    </row>
    <row r="1347" spans="1:11" x14ac:dyDescent="0.3">
      <c r="A1347" s="15">
        <v>42611</v>
      </c>
      <c r="B1347" s="1">
        <v>0.3</v>
      </c>
      <c r="C1347" s="1">
        <v>0</v>
      </c>
      <c r="D1347" s="57">
        <f t="shared" si="45"/>
        <v>0</v>
      </c>
      <c r="E1347" s="1">
        <f t="shared" si="44"/>
        <v>2016</v>
      </c>
      <c r="H1347" s="1">
        <v>1</v>
      </c>
      <c r="I1347" s="1">
        <v>1</v>
      </c>
      <c r="K1347" s="1">
        <v>1</v>
      </c>
    </row>
    <row r="1348" spans="1:11" x14ac:dyDescent="0.3">
      <c r="A1348" s="15">
        <v>42608</v>
      </c>
      <c r="B1348" s="1">
        <v>0.3</v>
      </c>
      <c r="C1348" s="1">
        <v>0</v>
      </c>
      <c r="D1348" s="57">
        <f t="shared" si="45"/>
        <v>0</v>
      </c>
      <c r="E1348" s="1">
        <f t="shared" si="44"/>
        <v>2016</v>
      </c>
      <c r="H1348" s="1">
        <v>1</v>
      </c>
      <c r="I1348" s="1">
        <v>1</v>
      </c>
      <c r="K1348" s="1">
        <v>1</v>
      </c>
    </row>
    <row r="1349" spans="1:11" x14ac:dyDescent="0.3">
      <c r="A1349" s="15">
        <v>42607</v>
      </c>
      <c r="B1349" s="1">
        <v>0.3</v>
      </c>
      <c r="C1349" s="1">
        <v>0</v>
      </c>
      <c r="D1349" s="57">
        <f t="shared" si="45"/>
        <v>0</v>
      </c>
      <c r="E1349" s="1">
        <f t="shared" si="44"/>
        <v>2016</v>
      </c>
      <c r="H1349" s="1">
        <v>1</v>
      </c>
      <c r="I1349" s="1">
        <v>1</v>
      </c>
      <c r="K1349" s="1">
        <v>1</v>
      </c>
    </row>
    <row r="1350" spans="1:11" x14ac:dyDescent="0.3">
      <c r="A1350" s="15">
        <v>42606</v>
      </c>
      <c r="B1350" s="1">
        <v>0.3</v>
      </c>
      <c r="C1350" s="1">
        <v>0</v>
      </c>
      <c r="D1350" s="57">
        <f t="shared" si="45"/>
        <v>0</v>
      </c>
      <c r="E1350" s="1">
        <f t="shared" si="44"/>
        <v>2016</v>
      </c>
      <c r="H1350" s="1">
        <v>1</v>
      </c>
      <c r="I1350" s="1">
        <v>1</v>
      </c>
      <c r="K1350" s="1">
        <v>1</v>
      </c>
    </row>
    <row r="1351" spans="1:11" x14ac:dyDescent="0.3">
      <c r="A1351" s="15">
        <v>42605</v>
      </c>
      <c r="B1351" s="1">
        <v>0.3</v>
      </c>
      <c r="C1351" s="1">
        <v>0</v>
      </c>
      <c r="D1351" s="57">
        <f t="shared" si="45"/>
        <v>0</v>
      </c>
      <c r="E1351" s="1">
        <f t="shared" si="44"/>
        <v>2016</v>
      </c>
      <c r="H1351" s="1">
        <v>1</v>
      </c>
      <c r="I1351" s="1">
        <v>1</v>
      </c>
      <c r="K1351" s="1">
        <v>1</v>
      </c>
    </row>
    <row r="1352" spans="1:11" x14ac:dyDescent="0.3">
      <c r="A1352" s="15">
        <v>42604</v>
      </c>
      <c r="B1352" s="1">
        <v>0.3</v>
      </c>
      <c r="C1352" s="1">
        <v>0</v>
      </c>
      <c r="D1352" s="57">
        <f t="shared" si="45"/>
        <v>0</v>
      </c>
      <c r="E1352" s="1">
        <f t="shared" si="44"/>
        <v>2016</v>
      </c>
      <c r="H1352" s="1">
        <v>1</v>
      </c>
      <c r="I1352" s="1">
        <v>1</v>
      </c>
      <c r="K1352" s="1">
        <v>1</v>
      </c>
    </row>
    <row r="1353" spans="1:11" x14ac:dyDescent="0.3">
      <c r="A1353" s="15">
        <v>42601</v>
      </c>
      <c r="B1353" s="1">
        <v>0.3</v>
      </c>
      <c r="C1353" s="1">
        <v>0</v>
      </c>
      <c r="D1353" s="57">
        <f t="shared" si="45"/>
        <v>0</v>
      </c>
      <c r="E1353" s="1">
        <f t="shared" ref="E1353:E1416" si="46">YEAR(A1353)</f>
        <v>2016</v>
      </c>
      <c r="H1353" s="1">
        <v>1</v>
      </c>
      <c r="I1353" s="1">
        <v>1</v>
      </c>
      <c r="K1353" s="1">
        <v>1</v>
      </c>
    </row>
    <row r="1354" spans="1:11" x14ac:dyDescent="0.3">
      <c r="A1354" s="15">
        <v>42600</v>
      </c>
      <c r="B1354" s="1">
        <v>0.3</v>
      </c>
      <c r="C1354" s="1">
        <v>0</v>
      </c>
      <c r="D1354" s="57">
        <f t="shared" si="45"/>
        <v>0</v>
      </c>
      <c r="E1354" s="1">
        <f t="shared" si="46"/>
        <v>2016</v>
      </c>
      <c r="H1354" s="1">
        <v>1</v>
      </c>
      <c r="I1354" s="1">
        <v>1</v>
      </c>
      <c r="K1354" s="1">
        <v>1</v>
      </c>
    </row>
    <row r="1355" spans="1:11" x14ac:dyDescent="0.3">
      <c r="A1355" s="15">
        <v>42599</v>
      </c>
      <c r="B1355" s="1">
        <v>0.3</v>
      </c>
      <c r="C1355" s="1">
        <v>0</v>
      </c>
      <c r="D1355" s="57">
        <f t="shared" ref="D1355:D1418" si="47">LN((C1355+B1355)/(B1354))</f>
        <v>0</v>
      </c>
      <c r="E1355" s="1">
        <f t="shared" si="46"/>
        <v>2016</v>
      </c>
      <c r="H1355" s="1">
        <v>1</v>
      </c>
      <c r="I1355" s="1">
        <v>1</v>
      </c>
      <c r="K1355" s="1">
        <v>1</v>
      </c>
    </row>
    <row r="1356" spans="1:11" x14ac:dyDescent="0.3">
      <c r="A1356" s="15">
        <v>42598</v>
      </c>
      <c r="B1356" s="1">
        <v>0.3</v>
      </c>
      <c r="C1356" s="1">
        <v>0</v>
      </c>
      <c r="D1356" s="57">
        <f t="shared" si="47"/>
        <v>0</v>
      </c>
      <c r="E1356" s="1">
        <f t="shared" si="46"/>
        <v>2016</v>
      </c>
      <c r="H1356" s="1">
        <v>1</v>
      </c>
      <c r="I1356" s="1">
        <v>1</v>
      </c>
      <c r="K1356" s="1">
        <v>1</v>
      </c>
    </row>
    <row r="1357" spans="1:11" x14ac:dyDescent="0.3">
      <c r="A1357" s="15">
        <v>42597</v>
      </c>
      <c r="B1357" s="1">
        <v>0.3</v>
      </c>
      <c r="C1357" s="1">
        <v>0</v>
      </c>
      <c r="D1357" s="57">
        <f t="shared" si="47"/>
        <v>0</v>
      </c>
      <c r="E1357" s="1">
        <f t="shared" si="46"/>
        <v>2016</v>
      </c>
      <c r="H1357" s="1">
        <v>1</v>
      </c>
      <c r="I1357" s="1">
        <v>1</v>
      </c>
      <c r="K1357" s="1">
        <v>1</v>
      </c>
    </row>
    <row r="1358" spans="1:11" x14ac:dyDescent="0.3">
      <c r="A1358" s="15">
        <v>42594</v>
      </c>
      <c r="B1358" s="1">
        <v>0.3</v>
      </c>
      <c r="C1358" s="1">
        <v>0</v>
      </c>
      <c r="D1358" s="57">
        <f t="shared" si="47"/>
        <v>0</v>
      </c>
      <c r="E1358" s="1">
        <f t="shared" si="46"/>
        <v>2016</v>
      </c>
      <c r="H1358" s="1">
        <v>1</v>
      </c>
      <c r="I1358" s="1">
        <v>1</v>
      </c>
      <c r="K1358" s="1">
        <v>1</v>
      </c>
    </row>
    <row r="1359" spans="1:11" x14ac:dyDescent="0.3">
      <c r="A1359" s="15">
        <v>42593</v>
      </c>
      <c r="B1359" s="1">
        <v>0.25</v>
      </c>
      <c r="C1359" s="1">
        <v>0</v>
      </c>
      <c r="D1359" s="57">
        <f t="shared" si="47"/>
        <v>-0.18232155679395459</v>
      </c>
      <c r="E1359" s="1">
        <f t="shared" si="46"/>
        <v>2016</v>
      </c>
      <c r="H1359" s="1">
        <v>1</v>
      </c>
      <c r="I1359" s="1">
        <v>1</v>
      </c>
      <c r="K1359" s="1">
        <v>1</v>
      </c>
    </row>
    <row r="1360" spans="1:11" x14ac:dyDescent="0.3">
      <c r="A1360" s="15">
        <v>42592</v>
      </c>
      <c r="B1360" s="1">
        <v>0.25</v>
      </c>
      <c r="C1360" s="1">
        <v>0</v>
      </c>
      <c r="D1360" s="57">
        <f t="shared" si="47"/>
        <v>0</v>
      </c>
      <c r="E1360" s="1">
        <f t="shared" si="46"/>
        <v>2016</v>
      </c>
      <c r="H1360" s="1">
        <v>1</v>
      </c>
      <c r="I1360" s="1">
        <v>1</v>
      </c>
      <c r="K1360" s="1">
        <v>1</v>
      </c>
    </row>
    <row r="1361" spans="1:11" x14ac:dyDescent="0.3">
      <c r="A1361" s="15">
        <v>42591</v>
      </c>
      <c r="B1361" s="1">
        <v>0.25</v>
      </c>
      <c r="C1361" s="1">
        <v>0</v>
      </c>
      <c r="D1361" s="57">
        <f t="shared" si="47"/>
        <v>0</v>
      </c>
      <c r="E1361" s="1">
        <f t="shared" si="46"/>
        <v>2016</v>
      </c>
      <c r="H1361" s="1">
        <v>1</v>
      </c>
      <c r="I1361" s="1">
        <v>1</v>
      </c>
      <c r="K1361" s="1">
        <v>1</v>
      </c>
    </row>
    <row r="1362" spans="1:11" x14ac:dyDescent="0.3">
      <c r="A1362" s="15">
        <v>42590</v>
      </c>
      <c r="B1362" s="1">
        <v>0.25</v>
      </c>
      <c r="C1362" s="1">
        <v>0</v>
      </c>
      <c r="D1362" s="57">
        <f t="shared" si="47"/>
        <v>0</v>
      </c>
      <c r="E1362" s="1">
        <f t="shared" si="46"/>
        <v>2016</v>
      </c>
      <c r="H1362" s="1">
        <v>1</v>
      </c>
      <c r="I1362" s="1">
        <v>1</v>
      </c>
      <c r="K1362" s="1">
        <v>1</v>
      </c>
    </row>
    <row r="1363" spans="1:11" x14ac:dyDescent="0.3">
      <c r="A1363" s="15">
        <v>42587</v>
      </c>
      <c r="B1363" s="1">
        <v>0.25</v>
      </c>
      <c r="C1363" s="1">
        <v>0</v>
      </c>
      <c r="D1363" s="57">
        <f t="shared" si="47"/>
        <v>0</v>
      </c>
      <c r="E1363" s="1">
        <f t="shared" si="46"/>
        <v>2016</v>
      </c>
      <c r="H1363" s="1">
        <v>1</v>
      </c>
      <c r="I1363" s="1">
        <v>1</v>
      </c>
      <c r="K1363" s="1">
        <v>1</v>
      </c>
    </row>
    <row r="1364" spans="1:11" x14ac:dyDescent="0.3">
      <c r="A1364" s="15">
        <v>42586</v>
      </c>
      <c r="B1364" s="1">
        <v>0.25</v>
      </c>
      <c r="C1364" s="1">
        <v>0</v>
      </c>
      <c r="D1364" s="57">
        <f t="shared" si="47"/>
        <v>0</v>
      </c>
      <c r="E1364" s="1">
        <f t="shared" si="46"/>
        <v>2016</v>
      </c>
      <c r="H1364" s="1">
        <v>1</v>
      </c>
      <c r="I1364" s="1">
        <v>1</v>
      </c>
      <c r="K1364" s="1">
        <v>1</v>
      </c>
    </row>
    <row r="1365" spans="1:11" x14ac:dyDescent="0.3">
      <c r="A1365" s="15">
        <v>42585</v>
      </c>
      <c r="B1365" s="1">
        <v>0.25</v>
      </c>
      <c r="C1365" s="1">
        <v>0</v>
      </c>
      <c r="D1365" s="57">
        <f t="shared" si="47"/>
        <v>0</v>
      </c>
      <c r="E1365" s="1">
        <f t="shared" si="46"/>
        <v>2016</v>
      </c>
      <c r="H1365" s="1">
        <v>1</v>
      </c>
      <c r="I1365" s="1">
        <v>1</v>
      </c>
      <c r="K1365" s="1">
        <v>1</v>
      </c>
    </row>
    <row r="1366" spans="1:11" x14ac:dyDescent="0.3">
      <c r="A1366" s="15">
        <v>42584</v>
      </c>
      <c r="B1366" s="1">
        <v>0.25</v>
      </c>
      <c r="C1366" s="1">
        <v>0</v>
      </c>
      <c r="D1366" s="57">
        <f t="shared" si="47"/>
        <v>0</v>
      </c>
      <c r="E1366" s="1">
        <f t="shared" si="46"/>
        <v>2016</v>
      </c>
      <c r="H1366" s="1">
        <v>1</v>
      </c>
      <c r="I1366" s="1">
        <v>1</v>
      </c>
      <c r="K1366" s="1">
        <v>1</v>
      </c>
    </row>
    <row r="1367" spans="1:11" x14ac:dyDescent="0.3">
      <c r="A1367" s="15">
        <v>42580</v>
      </c>
      <c r="B1367" s="1">
        <v>0.25</v>
      </c>
      <c r="C1367" s="1">
        <v>0</v>
      </c>
      <c r="D1367" s="57">
        <f t="shared" si="47"/>
        <v>0</v>
      </c>
      <c r="E1367" s="1">
        <f t="shared" si="46"/>
        <v>2016</v>
      </c>
      <c r="H1367" s="1">
        <v>1</v>
      </c>
      <c r="I1367" s="1">
        <v>1</v>
      </c>
      <c r="K1367" s="1">
        <v>1</v>
      </c>
    </row>
    <row r="1368" spans="1:11" x14ac:dyDescent="0.3">
      <c r="A1368" s="15">
        <v>42579</v>
      </c>
      <c r="B1368" s="1">
        <v>0.25</v>
      </c>
      <c r="C1368" s="1">
        <v>0</v>
      </c>
      <c r="D1368" s="57">
        <f t="shared" si="47"/>
        <v>0</v>
      </c>
      <c r="E1368" s="1">
        <f t="shared" si="46"/>
        <v>2016</v>
      </c>
      <c r="H1368" s="1">
        <v>1</v>
      </c>
      <c r="I1368" s="1">
        <v>1</v>
      </c>
      <c r="K1368" s="1">
        <v>1</v>
      </c>
    </row>
    <row r="1369" spans="1:11" x14ac:dyDescent="0.3">
      <c r="A1369" s="15">
        <v>42578</v>
      </c>
      <c r="B1369" s="1">
        <v>0.25</v>
      </c>
      <c r="C1369" s="1">
        <v>0</v>
      </c>
      <c r="D1369" s="57">
        <f t="shared" si="47"/>
        <v>0</v>
      </c>
      <c r="E1369" s="1">
        <f t="shared" si="46"/>
        <v>2016</v>
      </c>
      <c r="H1369" s="1">
        <v>1</v>
      </c>
      <c r="I1369" s="1">
        <v>1</v>
      </c>
      <c r="K1369" s="1">
        <v>1</v>
      </c>
    </row>
    <row r="1370" spans="1:11" x14ac:dyDescent="0.3">
      <c r="A1370" s="15">
        <v>42577</v>
      </c>
      <c r="B1370" s="1">
        <v>0.25</v>
      </c>
      <c r="C1370" s="1">
        <v>0</v>
      </c>
      <c r="D1370" s="57">
        <f t="shared" si="47"/>
        <v>0</v>
      </c>
      <c r="E1370" s="1">
        <f t="shared" si="46"/>
        <v>2016</v>
      </c>
      <c r="H1370" s="1">
        <v>1</v>
      </c>
      <c r="I1370" s="1">
        <v>1</v>
      </c>
      <c r="K1370" s="1">
        <v>1</v>
      </c>
    </row>
    <row r="1371" spans="1:11" x14ac:dyDescent="0.3">
      <c r="A1371" s="15">
        <v>42576</v>
      </c>
      <c r="B1371" s="1">
        <v>0.25</v>
      </c>
      <c r="C1371" s="1">
        <v>0</v>
      </c>
      <c r="D1371" s="57">
        <f t="shared" si="47"/>
        <v>0</v>
      </c>
      <c r="E1371" s="1">
        <f t="shared" si="46"/>
        <v>2016</v>
      </c>
      <c r="H1371" s="1">
        <v>1</v>
      </c>
      <c r="I1371" s="1">
        <v>1</v>
      </c>
      <c r="K1371" s="1">
        <v>1</v>
      </c>
    </row>
    <row r="1372" spans="1:11" x14ac:dyDescent="0.3">
      <c r="A1372" s="15">
        <v>42573</v>
      </c>
      <c r="B1372" s="1">
        <v>0.25</v>
      </c>
      <c r="C1372" s="1">
        <v>0</v>
      </c>
      <c r="D1372" s="57">
        <f t="shared" si="47"/>
        <v>0</v>
      </c>
      <c r="E1372" s="1">
        <f t="shared" si="46"/>
        <v>2016</v>
      </c>
      <c r="H1372" s="1">
        <v>1</v>
      </c>
      <c r="I1372" s="1">
        <v>1</v>
      </c>
      <c r="K1372" s="1">
        <v>1</v>
      </c>
    </row>
    <row r="1373" spans="1:11" x14ac:dyDescent="0.3">
      <c r="A1373" s="15">
        <v>42572</v>
      </c>
      <c r="B1373" s="1">
        <v>0.25</v>
      </c>
      <c r="C1373" s="1">
        <v>0</v>
      </c>
      <c r="D1373" s="57">
        <f t="shared" si="47"/>
        <v>0</v>
      </c>
      <c r="E1373" s="1">
        <f t="shared" si="46"/>
        <v>2016</v>
      </c>
      <c r="H1373" s="1">
        <v>1</v>
      </c>
      <c r="I1373" s="1">
        <v>1</v>
      </c>
      <c r="K1373" s="1">
        <v>1</v>
      </c>
    </row>
    <row r="1374" spans="1:11" x14ac:dyDescent="0.3">
      <c r="A1374" s="15">
        <v>42571</v>
      </c>
      <c r="B1374" s="1">
        <v>0.25</v>
      </c>
      <c r="C1374" s="1">
        <v>0</v>
      </c>
      <c r="D1374" s="57">
        <f t="shared" si="47"/>
        <v>0</v>
      </c>
      <c r="E1374" s="1">
        <f t="shared" si="46"/>
        <v>2016</v>
      </c>
      <c r="H1374" s="1">
        <v>1</v>
      </c>
      <c r="I1374" s="1">
        <v>1</v>
      </c>
      <c r="K1374" s="1">
        <v>1</v>
      </c>
    </row>
    <row r="1375" spans="1:11" x14ac:dyDescent="0.3">
      <c r="A1375" s="15">
        <v>42570</v>
      </c>
      <c r="B1375" s="1">
        <v>0.25</v>
      </c>
      <c r="C1375" s="1">
        <v>0</v>
      </c>
      <c r="D1375" s="57">
        <f t="shared" si="47"/>
        <v>0</v>
      </c>
      <c r="E1375" s="1">
        <f t="shared" si="46"/>
        <v>2016</v>
      </c>
      <c r="H1375" s="1">
        <v>1</v>
      </c>
      <c r="I1375" s="1">
        <v>1</v>
      </c>
      <c r="K1375" s="1">
        <v>1</v>
      </c>
    </row>
    <row r="1376" spans="1:11" x14ac:dyDescent="0.3">
      <c r="A1376" s="15">
        <v>42569</v>
      </c>
      <c r="B1376" s="1">
        <v>0.25</v>
      </c>
      <c r="C1376" s="1">
        <v>0</v>
      </c>
      <c r="D1376" s="57">
        <f t="shared" si="47"/>
        <v>0</v>
      </c>
      <c r="E1376" s="1">
        <f t="shared" si="46"/>
        <v>2016</v>
      </c>
      <c r="H1376" s="1">
        <v>1</v>
      </c>
      <c r="I1376" s="1">
        <v>1</v>
      </c>
      <c r="K1376" s="1">
        <v>1</v>
      </c>
    </row>
    <row r="1377" spans="1:11" x14ac:dyDescent="0.3">
      <c r="A1377" s="15">
        <v>42566</v>
      </c>
      <c r="B1377" s="1">
        <v>0.25</v>
      </c>
      <c r="C1377" s="1">
        <v>0</v>
      </c>
      <c r="D1377" s="57">
        <f t="shared" si="47"/>
        <v>0</v>
      </c>
      <c r="E1377" s="1">
        <f t="shared" si="46"/>
        <v>2016</v>
      </c>
      <c r="H1377" s="1">
        <v>1</v>
      </c>
      <c r="I1377" s="1">
        <v>1</v>
      </c>
      <c r="K1377" s="1">
        <v>1</v>
      </c>
    </row>
    <row r="1378" spans="1:11" x14ac:dyDescent="0.3">
      <c r="A1378" s="15">
        <v>42565</v>
      </c>
      <c r="B1378" s="1">
        <v>0.25</v>
      </c>
      <c r="C1378" s="1">
        <v>0</v>
      </c>
      <c r="D1378" s="57">
        <f t="shared" si="47"/>
        <v>0</v>
      </c>
      <c r="E1378" s="1">
        <f t="shared" si="46"/>
        <v>2016</v>
      </c>
      <c r="H1378" s="1">
        <v>1</v>
      </c>
      <c r="I1378" s="1">
        <v>1</v>
      </c>
      <c r="K1378" s="1">
        <v>1</v>
      </c>
    </row>
    <row r="1379" spans="1:11" x14ac:dyDescent="0.3">
      <c r="A1379" s="15">
        <v>42564</v>
      </c>
      <c r="B1379" s="1">
        <v>0.25</v>
      </c>
      <c r="C1379" s="1">
        <v>0</v>
      </c>
      <c r="D1379" s="57">
        <f t="shared" si="47"/>
        <v>0</v>
      </c>
      <c r="E1379" s="1">
        <f t="shared" si="46"/>
        <v>2016</v>
      </c>
      <c r="H1379" s="1">
        <v>1</v>
      </c>
      <c r="I1379" s="1">
        <v>1</v>
      </c>
      <c r="K1379" s="1">
        <v>1</v>
      </c>
    </row>
    <row r="1380" spans="1:11" x14ac:dyDescent="0.3">
      <c r="A1380" s="15">
        <v>42563</v>
      </c>
      <c r="B1380" s="1">
        <v>0.25</v>
      </c>
      <c r="C1380" s="1">
        <v>0</v>
      </c>
      <c r="D1380" s="57">
        <f t="shared" si="47"/>
        <v>0</v>
      </c>
      <c r="E1380" s="1">
        <f t="shared" si="46"/>
        <v>2016</v>
      </c>
      <c r="H1380" s="1">
        <v>1</v>
      </c>
      <c r="I1380" s="1">
        <v>1</v>
      </c>
      <c r="K1380" s="1">
        <v>1</v>
      </c>
    </row>
    <row r="1381" spans="1:11" x14ac:dyDescent="0.3">
      <c r="A1381" s="15">
        <v>42562</v>
      </c>
      <c r="B1381" s="1">
        <v>0.35</v>
      </c>
      <c r="C1381" s="1">
        <v>0</v>
      </c>
      <c r="D1381" s="57">
        <f t="shared" si="47"/>
        <v>0.33647223662121289</v>
      </c>
      <c r="E1381" s="1">
        <f t="shared" si="46"/>
        <v>2016</v>
      </c>
      <c r="H1381" s="1">
        <v>1</v>
      </c>
      <c r="I1381" s="1">
        <v>1</v>
      </c>
      <c r="K1381" s="1">
        <v>1</v>
      </c>
    </row>
    <row r="1382" spans="1:11" x14ac:dyDescent="0.3">
      <c r="A1382" s="15">
        <v>42559</v>
      </c>
      <c r="B1382" s="1">
        <v>0.35</v>
      </c>
      <c r="C1382" s="1">
        <v>0</v>
      </c>
      <c r="D1382" s="57">
        <f t="shared" si="47"/>
        <v>0</v>
      </c>
      <c r="E1382" s="1">
        <f t="shared" si="46"/>
        <v>2016</v>
      </c>
      <c r="H1382" s="1">
        <v>1</v>
      </c>
      <c r="I1382" s="1">
        <v>1</v>
      </c>
      <c r="K1382" s="1">
        <v>1</v>
      </c>
    </row>
    <row r="1383" spans="1:11" x14ac:dyDescent="0.3">
      <c r="A1383" s="15">
        <v>42558</v>
      </c>
      <c r="B1383" s="1">
        <v>0.35</v>
      </c>
      <c r="C1383" s="1">
        <v>0</v>
      </c>
      <c r="D1383" s="57">
        <f t="shared" si="47"/>
        <v>0</v>
      </c>
      <c r="E1383" s="1">
        <f t="shared" si="46"/>
        <v>2016</v>
      </c>
      <c r="H1383" s="1">
        <v>1</v>
      </c>
      <c r="I1383" s="1">
        <v>1</v>
      </c>
      <c r="K1383" s="1">
        <v>1</v>
      </c>
    </row>
    <row r="1384" spans="1:11" x14ac:dyDescent="0.3">
      <c r="A1384" s="15">
        <v>42557</v>
      </c>
      <c r="B1384" s="1">
        <v>0.3</v>
      </c>
      <c r="C1384" s="1">
        <v>0</v>
      </c>
      <c r="D1384" s="57">
        <f t="shared" si="47"/>
        <v>-0.15415067982725822</v>
      </c>
      <c r="E1384" s="1">
        <f t="shared" si="46"/>
        <v>2016</v>
      </c>
      <c r="H1384" s="1">
        <v>1</v>
      </c>
      <c r="I1384" s="1">
        <v>1</v>
      </c>
      <c r="K1384" s="1">
        <v>1</v>
      </c>
    </row>
    <row r="1385" spans="1:11" x14ac:dyDescent="0.3">
      <c r="A1385" s="15">
        <v>42556</v>
      </c>
      <c r="B1385" s="1">
        <v>0.6</v>
      </c>
      <c r="C1385" s="1">
        <v>0</v>
      </c>
      <c r="D1385" s="57">
        <f t="shared" si="47"/>
        <v>0.69314718055994529</v>
      </c>
      <c r="E1385" s="1">
        <f t="shared" si="46"/>
        <v>2016</v>
      </c>
      <c r="H1385" s="1">
        <v>1</v>
      </c>
      <c r="I1385" s="1">
        <v>1</v>
      </c>
      <c r="K1385" s="1">
        <v>1</v>
      </c>
    </row>
    <row r="1386" spans="1:11" x14ac:dyDescent="0.3">
      <c r="A1386" s="15">
        <v>42555</v>
      </c>
      <c r="B1386" s="1">
        <v>0.6</v>
      </c>
      <c r="C1386" s="1">
        <v>0</v>
      </c>
      <c r="D1386" s="57">
        <f t="shared" si="47"/>
        <v>0</v>
      </c>
      <c r="E1386" s="1">
        <f t="shared" si="46"/>
        <v>2016</v>
      </c>
      <c r="H1386" s="1">
        <v>1</v>
      </c>
      <c r="I1386" s="1">
        <v>1</v>
      </c>
      <c r="K1386" s="1">
        <v>1</v>
      </c>
    </row>
    <row r="1387" spans="1:11" x14ac:dyDescent="0.3">
      <c r="A1387" s="15">
        <v>42551</v>
      </c>
      <c r="B1387" s="1">
        <v>0.6</v>
      </c>
      <c r="C1387" s="1">
        <v>0</v>
      </c>
      <c r="D1387" s="57">
        <f t="shared" si="47"/>
        <v>0</v>
      </c>
      <c r="E1387" s="1">
        <f t="shared" si="46"/>
        <v>2016</v>
      </c>
      <c r="H1387" s="1">
        <v>1</v>
      </c>
      <c r="I1387" s="1">
        <v>1</v>
      </c>
      <c r="K1387" s="1">
        <v>1</v>
      </c>
    </row>
    <row r="1388" spans="1:11" x14ac:dyDescent="0.3">
      <c r="A1388" s="15">
        <v>42550</v>
      </c>
      <c r="B1388" s="1">
        <v>0.6</v>
      </c>
      <c r="C1388" s="1">
        <v>0</v>
      </c>
      <c r="D1388" s="57">
        <f t="shared" si="47"/>
        <v>0</v>
      </c>
      <c r="E1388" s="1">
        <f t="shared" si="46"/>
        <v>2016</v>
      </c>
      <c r="H1388" s="1">
        <v>1</v>
      </c>
      <c r="I1388" s="1">
        <v>1</v>
      </c>
      <c r="K1388" s="1">
        <v>1</v>
      </c>
    </row>
    <row r="1389" spans="1:11" x14ac:dyDescent="0.3">
      <c r="A1389" s="15">
        <v>42549</v>
      </c>
      <c r="B1389" s="1">
        <v>0.6</v>
      </c>
      <c r="C1389" s="1">
        <v>0</v>
      </c>
      <c r="D1389" s="57">
        <f t="shared" si="47"/>
        <v>0</v>
      </c>
      <c r="E1389" s="1">
        <f t="shared" si="46"/>
        <v>2016</v>
      </c>
      <c r="H1389" s="1">
        <v>1</v>
      </c>
      <c r="I1389" s="1">
        <v>1</v>
      </c>
      <c r="K1389" s="1">
        <v>1</v>
      </c>
    </row>
    <row r="1390" spans="1:11" x14ac:dyDescent="0.3">
      <c r="A1390" s="15">
        <v>42548</v>
      </c>
      <c r="B1390" s="1">
        <v>0.6</v>
      </c>
      <c r="C1390" s="1">
        <v>0</v>
      </c>
      <c r="D1390" s="57">
        <f t="shared" si="47"/>
        <v>0</v>
      </c>
      <c r="E1390" s="1">
        <f t="shared" si="46"/>
        <v>2016</v>
      </c>
      <c r="H1390" s="1">
        <v>1</v>
      </c>
      <c r="I1390" s="1">
        <v>1</v>
      </c>
      <c r="K1390" s="1">
        <v>1</v>
      </c>
    </row>
    <row r="1391" spans="1:11" x14ac:dyDescent="0.3">
      <c r="A1391" s="15">
        <v>42545</v>
      </c>
      <c r="B1391" s="1">
        <v>0.6</v>
      </c>
      <c r="C1391" s="1">
        <v>0</v>
      </c>
      <c r="D1391" s="57">
        <f t="shared" si="47"/>
        <v>0</v>
      </c>
      <c r="E1391" s="1">
        <f t="shared" si="46"/>
        <v>2016</v>
      </c>
      <c r="H1391" s="1">
        <v>1</v>
      </c>
      <c r="I1391" s="1">
        <v>1</v>
      </c>
      <c r="K1391" s="1">
        <v>1</v>
      </c>
    </row>
    <row r="1392" spans="1:11" x14ac:dyDescent="0.3">
      <c r="A1392" s="15">
        <v>42544</v>
      </c>
      <c r="B1392" s="1">
        <v>0.4</v>
      </c>
      <c r="C1392" s="1">
        <v>0</v>
      </c>
      <c r="D1392" s="57">
        <f t="shared" si="47"/>
        <v>-0.40546510810816427</v>
      </c>
      <c r="E1392" s="1">
        <f t="shared" si="46"/>
        <v>2016</v>
      </c>
      <c r="H1392" s="1">
        <v>1</v>
      </c>
      <c r="I1392" s="1">
        <v>1</v>
      </c>
      <c r="K1392" s="1">
        <v>1</v>
      </c>
    </row>
    <row r="1393" spans="1:11" x14ac:dyDescent="0.3">
      <c r="A1393" s="15">
        <v>42543</v>
      </c>
      <c r="B1393" s="1">
        <v>0.4</v>
      </c>
      <c r="C1393" s="1">
        <v>0</v>
      </c>
      <c r="D1393" s="57">
        <f t="shared" si="47"/>
        <v>0</v>
      </c>
      <c r="E1393" s="1">
        <f t="shared" si="46"/>
        <v>2016</v>
      </c>
      <c r="H1393" s="1">
        <v>1</v>
      </c>
      <c r="I1393" s="1">
        <v>1</v>
      </c>
      <c r="K1393" s="1">
        <v>1</v>
      </c>
    </row>
    <row r="1394" spans="1:11" x14ac:dyDescent="0.3">
      <c r="A1394" s="15">
        <v>42542</v>
      </c>
      <c r="B1394" s="1">
        <v>0.4</v>
      </c>
      <c r="C1394" s="1">
        <v>0</v>
      </c>
      <c r="D1394" s="57">
        <f t="shared" si="47"/>
        <v>0</v>
      </c>
      <c r="E1394" s="1">
        <f t="shared" si="46"/>
        <v>2016</v>
      </c>
      <c r="H1394" s="1">
        <v>1</v>
      </c>
      <c r="I1394" s="1">
        <v>1</v>
      </c>
      <c r="K1394" s="1">
        <v>1</v>
      </c>
    </row>
    <row r="1395" spans="1:11" x14ac:dyDescent="0.3">
      <c r="A1395" s="15">
        <v>42541</v>
      </c>
      <c r="B1395" s="1">
        <v>0.4</v>
      </c>
      <c r="C1395" s="1">
        <v>0</v>
      </c>
      <c r="D1395" s="57">
        <f t="shared" si="47"/>
        <v>0</v>
      </c>
      <c r="E1395" s="1">
        <f t="shared" si="46"/>
        <v>2016</v>
      </c>
      <c r="H1395" s="1">
        <v>1</v>
      </c>
      <c r="I1395" s="1">
        <v>1</v>
      </c>
      <c r="K1395" s="1">
        <v>1</v>
      </c>
    </row>
    <row r="1396" spans="1:11" x14ac:dyDescent="0.3">
      <c r="A1396" s="15">
        <v>42538</v>
      </c>
      <c r="B1396" s="1">
        <v>0.5</v>
      </c>
      <c r="C1396" s="1">
        <v>0</v>
      </c>
      <c r="D1396" s="57">
        <f t="shared" si="47"/>
        <v>0.22314355131420976</v>
      </c>
      <c r="E1396" s="1">
        <f t="shared" si="46"/>
        <v>2016</v>
      </c>
      <c r="H1396" s="1">
        <v>1</v>
      </c>
      <c r="I1396" s="1">
        <v>1</v>
      </c>
      <c r="K1396" s="1">
        <v>1</v>
      </c>
    </row>
    <row r="1397" spans="1:11" x14ac:dyDescent="0.3">
      <c r="A1397" s="15">
        <v>42537</v>
      </c>
      <c r="B1397" s="1">
        <v>0.35</v>
      </c>
      <c r="C1397" s="1">
        <v>0</v>
      </c>
      <c r="D1397" s="57">
        <f t="shared" si="47"/>
        <v>-0.35667494393873245</v>
      </c>
      <c r="E1397" s="1">
        <f t="shared" si="46"/>
        <v>2016</v>
      </c>
      <c r="H1397" s="1">
        <v>1</v>
      </c>
      <c r="I1397" s="1">
        <v>1</v>
      </c>
      <c r="K1397" s="1">
        <v>1</v>
      </c>
    </row>
    <row r="1398" spans="1:11" x14ac:dyDescent="0.3">
      <c r="A1398" s="15">
        <v>42536</v>
      </c>
      <c r="B1398" s="1">
        <v>0.35</v>
      </c>
      <c r="C1398" s="1">
        <v>0</v>
      </c>
      <c r="D1398" s="57">
        <f t="shared" si="47"/>
        <v>0</v>
      </c>
      <c r="E1398" s="1">
        <f t="shared" si="46"/>
        <v>2016</v>
      </c>
      <c r="H1398" s="1">
        <v>1</v>
      </c>
      <c r="I1398" s="1">
        <v>1</v>
      </c>
      <c r="K1398" s="1">
        <v>1</v>
      </c>
    </row>
    <row r="1399" spans="1:11" x14ac:dyDescent="0.3">
      <c r="A1399" s="15">
        <v>42535</v>
      </c>
      <c r="B1399" s="1">
        <v>0.4</v>
      </c>
      <c r="C1399" s="1">
        <v>0</v>
      </c>
      <c r="D1399" s="57">
        <f t="shared" si="47"/>
        <v>0.13353139262452277</v>
      </c>
      <c r="E1399" s="1">
        <f t="shared" si="46"/>
        <v>2016</v>
      </c>
      <c r="H1399" s="1">
        <v>1</v>
      </c>
      <c r="I1399" s="1">
        <v>1</v>
      </c>
      <c r="K1399" s="1">
        <v>1</v>
      </c>
    </row>
    <row r="1400" spans="1:11" x14ac:dyDescent="0.3">
      <c r="A1400" s="15">
        <v>42534</v>
      </c>
      <c r="B1400" s="1">
        <v>0.4</v>
      </c>
      <c r="C1400" s="1">
        <v>0</v>
      </c>
      <c r="D1400" s="57">
        <f t="shared" si="47"/>
        <v>0</v>
      </c>
      <c r="E1400" s="1">
        <f t="shared" si="46"/>
        <v>2016</v>
      </c>
      <c r="H1400" s="1">
        <v>1</v>
      </c>
      <c r="I1400" s="1">
        <v>1</v>
      </c>
      <c r="K1400" s="1">
        <v>1</v>
      </c>
    </row>
    <row r="1401" spans="1:11" x14ac:dyDescent="0.3">
      <c r="A1401" s="15">
        <v>42531</v>
      </c>
      <c r="B1401" s="1">
        <v>0.4</v>
      </c>
      <c r="C1401" s="1">
        <v>0</v>
      </c>
      <c r="D1401" s="57">
        <f t="shared" si="47"/>
        <v>0</v>
      </c>
      <c r="E1401" s="1">
        <f t="shared" si="46"/>
        <v>2016</v>
      </c>
      <c r="H1401" s="1">
        <v>1</v>
      </c>
      <c r="I1401" s="1">
        <v>1</v>
      </c>
      <c r="K1401" s="1">
        <v>1</v>
      </c>
    </row>
    <row r="1402" spans="1:11" x14ac:dyDescent="0.3">
      <c r="A1402" s="15">
        <v>42530</v>
      </c>
      <c r="B1402" s="1">
        <v>0.4</v>
      </c>
      <c r="C1402" s="1">
        <v>0</v>
      </c>
      <c r="D1402" s="57">
        <f t="shared" si="47"/>
        <v>0</v>
      </c>
      <c r="E1402" s="1">
        <f t="shared" si="46"/>
        <v>2016</v>
      </c>
      <c r="H1402" s="1">
        <v>1</v>
      </c>
      <c r="I1402" s="1">
        <v>1</v>
      </c>
      <c r="K1402" s="1">
        <v>1</v>
      </c>
    </row>
    <row r="1403" spans="1:11" x14ac:dyDescent="0.3">
      <c r="A1403" s="15">
        <v>42529</v>
      </c>
      <c r="B1403" s="1">
        <v>0.4</v>
      </c>
      <c r="C1403" s="1">
        <v>0</v>
      </c>
      <c r="D1403" s="57">
        <f t="shared" si="47"/>
        <v>0</v>
      </c>
      <c r="E1403" s="1">
        <f t="shared" si="46"/>
        <v>2016</v>
      </c>
      <c r="H1403" s="1">
        <v>1</v>
      </c>
      <c r="I1403" s="1">
        <v>1</v>
      </c>
      <c r="K1403" s="1">
        <v>1</v>
      </c>
    </row>
    <row r="1404" spans="1:11" x14ac:dyDescent="0.3">
      <c r="A1404" s="15">
        <v>42528</v>
      </c>
      <c r="B1404" s="1">
        <v>0.4</v>
      </c>
      <c r="C1404" s="1">
        <v>0</v>
      </c>
      <c r="D1404" s="57">
        <f t="shared" si="47"/>
        <v>0</v>
      </c>
      <c r="E1404" s="1">
        <f t="shared" si="46"/>
        <v>2016</v>
      </c>
      <c r="H1404" s="1">
        <v>1</v>
      </c>
      <c r="I1404" s="1">
        <v>1</v>
      </c>
      <c r="K1404" s="1">
        <v>1</v>
      </c>
    </row>
    <row r="1405" spans="1:11" x14ac:dyDescent="0.3">
      <c r="A1405" s="15">
        <v>42527</v>
      </c>
      <c r="B1405" s="1">
        <v>0.4</v>
      </c>
      <c r="C1405" s="1">
        <v>0</v>
      </c>
      <c r="D1405" s="57">
        <f t="shared" si="47"/>
        <v>0</v>
      </c>
      <c r="E1405" s="1">
        <f t="shared" si="46"/>
        <v>2016</v>
      </c>
      <c r="H1405" s="1">
        <v>1</v>
      </c>
      <c r="I1405" s="1">
        <v>1</v>
      </c>
      <c r="K1405" s="1">
        <v>1</v>
      </c>
    </row>
    <row r="1406" spans="1:11" x14ac:dyDescent="0.3">
      <c r="A1406" s="15">
        <v>42524</v>
      </c>
      <c r="B1406" s="1">
        <v>0.4</v>
      </c>
      <c r="C1406" s="1">
        <v>0</v>
      </c>
      <c r="D1406" s="57">
        <f t="shared" si="47"/>
        <v>0</v>
      </c>
      <c r="E1406" s="1">
        <f t="shared" si="46"/>
        <v>2016</v>
      </c>
      <c r="H1406" s="1">
        <v>1</v>
      </c>
      <c r="I1406" s="1">
        <v>1</v>
      </c>
      <c r="K1406" s="1">
        <v>1</v>
      </c>
    </row>
    <row r="1407" spans="1:11" x14ac:dyDescent="0.3">
      <c r="A1407" s="15">
        <v>42523</v>
      </c>
      <c r="B1407" s="1">
        <v>0.4</v>
      </c>
      <c r="C1407" s="1">
        <v>0</v>
      </c>
      <c r="D1407" s="57">
        <f t="shared" si="47"/>
        <v>0</v>
      </c>
      <c r="E1407" s="1">
        <f t="shared" si="46"/>
        <v>2016</v>
      </c>
      <c r="H1407" s="1">
        <v>1</v>
      </c>
      <c r="I1407" s="1">
        <v>1</v>
      </c>
      <c r="K1407" s="1">
        <v>1</v>
      </c>
    </row>
    <row r="1408" spans="1:11" x14ac:dyDescent="0.3">
      <c r="A1408" s="15">
        <v>42522</v>
      </c>
      <c r="B1408" s="1">
        <v>0.4</v>
      </c>
      <c r="C1408" s="1">
        <v>0</v>
      </c>
      <c r="D1408" s="57">
        <f t="shared" si="47"/>
        <v>0</v>
      </c>
      <c r="E1408" s="1">
        <f t="shared" si="46"/>
        <v>2016</v>
      </c>
      <c r="H1408" s="1">
        <v>1</v>
      </c>
      <c r="I1408" s="1">
        <v>1</v>
      </c>
      <c r="K1408" s="1">
        <v>1</v>
      </c>
    </row>
    <row r="1409" spans="1:11" x14ac:dyDescent="0.3">
      <c r="A1409" s="15">
        <v>42521</v>
      </c>
      <c r="B1409" s="1">
        <v>0.4</v>
      </c>
      <c r="C1409" s="1">
        <v>0</v>
      </c>
      <c r="D1409" s="57">
        <f t="shared" si="47"/>
        <v>0</v>
      </c>
      <c r="E1409" s="1">
        <f t="shared" si="46"/>
        <v>2016</v>
      </c>
      <c r="H1409" s="1">
        <v>1</v>
      </c>
      <c r="I1409" s="1">
        <v>1</v>
      </c>
      <c r="K1409" s="1">
        <v>1</v>
      </c>
    </row>
    <row r="1410" spans="1:11" x14ac:dyDescent="0.3">
      <c r="A1410" s="15">
        <v>42520</v>
      </c>
      <c r="B1410" s="1">
        <v>0.4</v>
      </c>
      <c r="C1410" s="1">
        <v>0</v>
      </c>
      <c r="D1410" s="57">
        <f t="shared" si="47"/>
        <v>0</v>
      </c>
      <c r="E1410" s="1">
        <f t="shared" si="46"/>
        <v>2016</v>
      </c>
      <c r="H1410" s="1">
        <v>1</v>
      </c>
      <c r="I1410" s="1">
        <v>1</v>
      </c>
      <c r="K1410" s="1">
        <v>1</v>
      </c>
    </row>
    <row r="1411" spans="1:11" x14ac:dyDescent="0.3">
      <c r="A1411" s="15">
        <v>42517</v>
      </c>
      <c r="B1411" s="1">
        <v>0.4</v>
      </c>
      <c r="C1411" s="1">
        <v>0</v>
      </c>
      <c r="D1411" s="57">
        <f t="shared" si="47"/>
        <v>0</v>
      </c>
      <c r="E1411" s="1">
        <f t="shared" si="46"/>
        <v>2016</v>
      </c>
      <c r="H1411" s="1">
        <v>1</v>
      </c>
      <c r="I1411" s="1">
        <v>1</v>
      </c>
      <c r="K1411" s="1">
        <v>1</v>
      </c>
    </row>
    <row r="1412" spans="1:11" x14ac:dyDescent="0.3">
      <c r="A1412" s="15">
        <v>42516</v>
      </c>
      <c r="B1412" s="1">
        <v>0.4</v>
      </c>
      <c r="C1412" s="1">
        <v>0</v>
      </c>
      <c r="D1412" s="57">
        <f t="shared" si="47"/>
        <v>0</v>
      </c>
      <c r="E1412" s="1">
        <f t="shared" si="46"/>
        <v>2016</v>
      </c>
      <c r="H1412" s="1">
        <v>1</v>
      </c>
      <c r="I1412" s="1">
        <v>1</v>
      </c>
      <c r="K1412" s="1">
        <v>1</v>
      </c>
    </row>
    <row r="1413" spans="1:11" x14ac:dyDescent="0.3">
      <c r="A1413" s="15">
        <v>42515</v>
      </c>
      <c r="B1413" s="1">
        <v>0.4</v>
      </c>
      <c r="C1413" s="1">
        <v>0</v>
      </c>
      <c r="D1413" s="57">
        <f t="shared" si="47"/>
        <v>0</v>
      </c>
      <c r="E1413" s="1">
        <f t="shared" si="46"/>
        <v>2016</v>
      </c>
      <c r="H1413" s="1">
        <v>1</v>
      </c>
      <c r="I1413" s="1">
        <v>1</v>
      </c>
      <c r="K1413" s="1">
        <v>1</v>
      </c>
    </row>
    <row r="1414" spans="1:11" x14ac:dyDescent="0.3">
      <c r="A1414" s="15">
        <v>42514</v>
      </c>
      <c r="B1414" s="1">
        <v>0.4</v>
      </c>
      <c r="C1414" s="1">
        <v>0</v>
      </c>
      <c r="D1414" s="57">
        <f t="shared" si="47"/>
        <v>0</v>
      </c>
      <c r="E1414" s="1">
        <f t="shared" si="46"/>
        <v>2016</v>
      </c>
      <c r="H1414" s="1">
        <v>1</v>
      </c>
      <c r="I1414" s="1">
        <v>1</v>
      </c>
      <c r="K1414" s="1">
        <v>1</v>
      </c>
    </row>
    <row r="1415" spans="1:11" x14ac:dyDescent="0.3">
      <c r="A1415" s="15">
        <v>42510</v>
      </c>
      <c r="B1415" s="1">
        <v>0.4</v>
      </c>
      <c r="C1415" s="1">
        <v>0</v>
      </c>
      <c r="D1415" s="57">
        <f t="shared" si="47"/>
        <v>0</v>
      </c>
      <c r="E1415" s="1">
        <f t="shared" si="46"/>
        <v>2016</v>
      </c>
      <c r="H1415" s="1">
        <v>1</v>
      </c>
      <c r="I1415" s="1">
        <v>1</v>
      </c>
      <c r="K1415" s="1">
        <v>1</v>
      </c>
    </row>
    <row r="1416" spans="1:11" x14ac:dyDescent="0.3">
      <c r="A1416" s="15">
        <v>42509</v>
      </c>
      <c r="B1416" s="1">
        <v>0.4</v>
      </c>
      <c r="C1416" s="1">
        <v>0</v>
      </c>
      <c r="D1416" s="57">
        <f t="shared" si="47"/>
        <v>0</v>
      </c>
      <c r="E1416" s="1">
        <f t="shared" si="46"/>
        <v>2016</v>
      </c>
      <c r="H1416" s="1">
        <v>1</v>
      </c>
      <c r="I1416" s="1">
        <v>1</v>
      </c>
      <c r="K1416" s="1">
        <v>1</v>
      </c>
    </row>
    <row r="1417" spans="1:11" x14ac:dyDescent="0.3">
      <c r="A1417" s="15">
        <v>42508</v>
      </c>
      <c r="B1417" s="1">
        <v>0.4</v>
      </c>
      <c r="C1417" s="1">
        <v>0</v>
      </c>
      <c r="D1417" s="57">
        <f t="shared" si="47"/>
        <v>0</v>
      </c>
      <c r="E1417" s="1">
        <f t="shared" ref="E1417:E1480" si="48">YEAR(A1417)</f>
        <v>2016</v>
      </c>
      <c r="H1417" s="1">
        <v>1</v>
      </c>
      <c r="I1417" s="1">
        <v>1</v>
      </c>
      <c r="K1417" s="1">
        <v>1</v>
      </c>
    </row>
    <row r="1418" spans="1:11" x14ac:dyDescent="0.3">
      <c r="A1418" s="15">
        <v>42507</v>
      </c>
      <c r="B1418" s="1">
        <v>0.4</v>
      </c>
      <c r="C1418" s="1">
        <v>0</v>
      </c>
      <c r="D1418" s="57">
        <f t="shared" si="47"/>
        <v>0</v>
      </c>
      <c r="E1418" s="1">
        <f t="shared" si="48"/>
        <v>2016</v>
      </c>
      <c r="H1418" s="1">
        <v>1</v>
      </c>
      <c r="I1418" s="1">
        <v>1</v>
      </c>
      <c r="K1418" s="1">
        <v>1</v>
      </c>
    </row>
    <row r="1419" spans="1:11" x14ac:dyDescent="0.3">
      <c r="A1419" s="15">
        <v>42506</v>
      </c>
      <c r="B1419" s="1">
        <v>0.45</v>
      </c>
      <c r="C1419" s="1">
        <v>0</v>
      </c>
      <c r="D1419" s="57">
        <f t="shared" ref="D1419:D1482" si="49">LN((C1419+B1419)/(B1418))</f>
        <v>0.11778303565638346</v>
      </c>
      <c r="E1419" s="1">
        <f t="shared" si="48"/>
        <v>2016</v>
      </c>
      <c r="H1419" s="1">
        <v>1</v>
      </c>
      <c r="I1419" s="1">
        <v>1</v>
      </c>
      <c r="K1419" s="1">
        <v>1</v>
      </c>
    </row>
    <row r="1420" spans="1:11" x14ac:dyDescent="0.3">
      <c r="A1420" s="15">
        <v>42503</v>
      </c>
      <c r="B1420" s="1">
        <v>0.4</v>
      </c>
      <c r="C1420" s="1">
        <v>0</v>
      </c>
      <c r="D1420" s="57">
        <f t="shared" si="49"/>
        <v>-0.11778303565638339</v>
      </c>
      <c r="E1420" s="1">
        <f t="shared" si="48"/>
        <v>2016</v>
      </c>
      <c r="H1420" s="1">
        <v>1</v>
      </c>
      <c r="I1420" s="1">
        <v>1</v>
      </c>
      <c r="K1420" s="1">
        <v>1</v>
      </c>
    </row>
    <row r="1421" spans="1:11" x14ac:dyDescent="0.3">
      <c r="A1421" s="15">
        <v>42502</v>
      </c>
      <c r="B1421" s="1">
        <v>0.4</v>
      </c>
      <c r="C1421" s="1">
        <v>0</v>
      </c>
      <c r="D1421" s="57">
        <f t="shared" si="49"/>
        <v>0</v>
      </c>
      <c r="E1421" s="1">
        <f t="shared" si="48"/>
        <v>2016</v>
      </c>
      <c r="H1421" s="1">
        <v>1</v>
      </c>
      <c r="I1421" s="1">
        <v>1</v>
      </c>
      <c r="K1421" s="1">
        <v>1</v>
      </c>
    </row>
    <row r="1422" spans="1:11" x14ac:dyDescent="0.3">
      <c r="A1422" s="15">
        <v>42501</v>
      </c>
      <c r="B1422" s="1">
        <v>0.35</v>
      </c>
      <c r="C1422" s="1">
        <v>0</v>
      </c>
      <c r="D1422" s="57">
        <f t="shared" si="49"/>
        <v>-0.13353139262452274</v>
      </c>
      <c r="E1422" s="1">
        <f t="shared" si="48"/>
        <v>2016</v>
      </c>
      <c r="H1422" s="1">
        <v>1</v>
      </c>
      <c r="I1422" s="1">
        <v>1</v>
      </c>
      <c r="K1422" s="1">
        <v>1</v>
      </c>
    </row>
    <row r="1423" spans="1:11" x14ac:dyDescent="0.3">
      <c r="A1423" s="15">
        <v>42500</v>
      </c>
      <c r="B1423" s="1">
        <v>0.35</v>
      </c>
      <c r="C1423" s="1">
        <v>0</v>
      </c>
      <c r="D1423" s="57">
        <f t="shared" si="49"/>
        <v>0</v>
      </c>
      <c r="E1423" s="1">
        <f t="shared" si="48"/>
        <v>2016</v>
      </c>
      <c r="H1423" s="1">
        <v>1</v>
      </c>
      <c r="I1423" s="1">
        <v>1</v>
      </c>
      <c r="K1423" s="1">
        <v>1</v>
      </c>
    </row>
    <row r="1424" spans="1:11" x14ac:dyDescent="0.3">
      <c r="A1424" s="15">
        <v>42499</v>
      </c>
      <c r="B1424" s="1">
        <v>0.35</v>
      </c>
      <c r="C1424" s="1">
        <v>0</v>
      </c>
      <c r="D1424" s="57">
        <f t="shared" si="49"/>
        <v>0</v>
      </c>
      <c r="E1424" s="1">
        <f t="shared" si="48"/>
        <v>2016</v>
      </c>
      <c r="H1424" s="1">
        <v>1</v>
      </c>
      <c r="I1424" s="1">
        <v>1</v>
      </c>
      <c r="K1424" s="1">
        <v>1</v>
      </c>
    </row>
    <row r="1425" spans="1:11" x14ac:dyDescent="0.3">
      <c r="A1425" s="15">
        <v>42496</v>
      </c>
      <c r="B1425" s="1">
        <v>0.35</v>
      </c>
      <c r="C1425" s="1">
        <v>0</v>
      </c>
      <c r="D1425" s="57">
        <f t="shared" si="49"/>
        <v>0</v>
      </c>
      <c r="E1425" s="1">
        <f t="shared" si="48"/>
        <v>2016</v>
      </c>
      <c r="H1425" s="1">
        <v>1</v>
      </c>
      <c r="I1425" s="1">
        <v>1</v>
      </c>
      <c r="K1425" s="1">
        <v>1</v>
      </c>
    </row>
    <row r="1426" spans="1:11" x14ac:dyDescent="0.3">
      <c r="A1426" s="15">
        <v>42495</v>
      </c>
      <c r="B1426" s="1">
        <v>0.35</v>
      </c>
      <c r="C1426" s="1">
        <v>0</v>
      </c>
      <c r="D1426" s="57">
        <f t="shared" si="49"/>
        <v>0</v>
      </c>
      <c r="E1426" s="1">
        <f t="shared" si="48"/>
        <v>2016</v>
      </c>
      <c r="H1426" s="1">
        <v>1</v>
      </c>
      <c r="I1426" s="1">
        <v>1</v>
      </c>
      <c r="K1426" s="1">
        <v>1</v>
      </c>
    </row>
    <row r="1427" spans="1:11" x14ac:dyDescent="0.3">
      <c r="A1427" s="15">
        <v>42494</v>
      </c>
      <c r="B1427" s="1">
        <v>0.35</v>
      </c>
      <c r="C1427" s="1">
        <v>0</v>
      </c>
      <c r="D1427" s="57">
        <f t="shared" si="49"/>
        <v>0</v>
      </c>
      <c r="E1427" s="1">
        <f t="shared" si="48"/>
        <v>2016</v>
      </c>
      <c r="H1427" s="1">
        <v>1</v>
      </c>
      <c r="I1427" s="1">
        <v>1</v>
      </c>
      <c r="K1427" s="1">
        <v>1</v>
      </c>
    </row>
    <row r="1428" spans="1:11" x14ac:dyDescent="0.3">
      <c r="A1428" s="15">
        <v>42493</v>
      </c>
      <c r="B1428" s="1">
        <v>0.35</v>
      </c>
      <c r="C1428" s="1">
        <v>0</v>
      </c>
      <c r="D1428" s="57">
        <f t="shared" si="49"/>
        <v>0</v>
      </c>
      <c r="E1428" s="1">
        <f t="shared" si="48"/>
        <v>2016</v>
      </c>
      <c r="H1428" s="1">
        <v>1</v>
      </c>
      <c r="I1428" s="1">
        <v>1</v>
      </c>
      <c r="K1428" s="1">
        <v>1</v>
      </c>
    </row>
    <row r="1429" spans="1:11" x14ac:dyDescent="0.3">
      <c r="A1429" s="15">
        <v>42492</v>
      </c>
      <c r="B1429" s="1">
        <v>0.35</v>
      </c>
      <c r="C1429" s="1">
        <v>0</v>
      </c>
      <c r="D1429" s="57">
        <f t="shared" si="49"/>
        <v>0</v>
      </c>
      <c r="E1429" s="1">
        <f t="shared" si="48"/>
        <v>2016</v>
      </c>
      <c r="H1429" s="1">
        <v>1</v>
      </c>
      <c r="I1429" s="1">
        <v>1</v>
      </c>
      <c r="K1429" s="1">
        <v>1</v>
      </c>
    </row>
    <row r="1430" spans="1:11" x14ac:dyDescent="0.3">
      <c r="A1430" s="15">
        <v>42489</v>
      </c>
      <c r="B1430" s="1">
        <v>0.4</v>
      </c>
      <c r="C1430" s="1">
        <v>0</v>
      </c>
      <c r="D1430" s="57">
        <f t="shared" si="49"/>
        <v>0.13353139262452277</v>
      </c>
      <c r="E1430" s="1">
        <f t="shared" si="48"/>
        <v>2016</v>
      </c>
      <c r="H1430" s="1">
        <v>1</v>
      </c>
      <c r="I1430" s="1">
        <v>1</v>
      </c>
      <c r="K1430" s="1">
        <v>1</v>
      </c>
    </row>
    <row r="1431" spans="1:11" x14ac:dyDescent="0.3">
      <c r="A1431" s="15">
        <v>42488</v>
      </c>
      <c r="B1431" s="1">
        <v>0.4</v>
      </c>
      <c r="C1431" s="1">
        <v>0</v>
      </c>
      <c r="D1431" s="57">
        <f t="shared" si="49"/>
        <v>0</v>
      </c>
      <c r="E1431" s="1">
        <f t="shared" si="48"/>
        <v>2016</v>
      </c>
      <c r="H1431" s="1">
        <v>1</v>
      </c>
      <c r="I1431" s="1">
        <v>1</v>
      </c>
      <c r="K1431" s="1">
        <v>1</v>
      </c>
    </row>
    <row r="1432" spans="1:11" x14ac:dyDescent="0.3">
      <c r="A1432" s="15">
        <v>42487</v>
      </c>
      <c r="B1432" s="1">
        <v>0.4</v>
      </c>
      <c r="C1432" s="1">
        <v>0</v>
      </c>
      <c r="D1432" s="57">
        <f t="shared" si="49"/>
        <v>0</v>
      </c>
      <c r="E1432" s="1">
        <f t="shared" si="48"/>
        <v>2016</v>
      </c>
      <c r="H1432" s="1">
        <v>1</v>
      </c>
      <c r="I1432" s="1">
        <v>1</v>
      </c>
      <c r="K1432" s="1">
        <v>1</v>
      </c>
    </row>
    <row r="1433" spans="1:11" x14ac:dyDescent="0.3">
      <c r="A1433" s="15">
        <v>42486</v>
      </c>
      <c r="B1433" s="1">
        <v>0.4</v>
      </c>
      <c r="C1433" s="1">
        <v>0</v>
      </c>
      <c r="D1433" s="57">
        <f t="shared" si="49"/>
        <v>0</v>
      </c>
      <c r="E1433" s="1">
        <f t="shared" si="48"/>
        <v>2016</v>
      </c>
      <c r="H1433" s="1">
        <v>1</v>
      </c>
      <c r="I1433" s="1">
        <v>1</v>
      </c>
      <c r="K1433" s="1">
        <v>1</v>
      </c>
    </row>
    <row r="1434" spans="1:11" x14ac:dyDescent="0.3">
      <c r="A1434" s="15">
        <v>42485</v>
      </c>
      <c r="B1434" s="1">
        <v>0.4</v>
      </c>
      <c r="C1434" s="1">
        <v>0</v>
      </c>
      <c r="D1434" s="57">
        <f t="shared" si="49"/>
        <v>0</v>
      </c>
      <c r="E1434" s="1">
        <f t="shared" si="48"/>
        <v>2016</v>
      </c>
      <c r="H1434" s="1">
        <v>1</v>
      </c>
      <c r="I1434" s="1">
        <v>1</v>
      </c>
      <c r="K1434" s="1">
        <v>1</v>
      </c>
    </row>
    <row r="1435" spans="1:11" x14ac:dyDescent="0.3">
      <c r="A1435" s="15">
        <v>42482</v>
      </c>
      <c r="B1435" s="1">
        <v>0.4</v>
      </c>
      <c r="C1435" s="1">
        <v>0</v>
      </c>
      <c r="D1435" s="57">
        <f t="shared" si="49"/>
        <v>0</v>
      </c>
      <c r="E1435" s="1">
        <f t="shared" si="48"/>
        <v>2016</v>
      </c>
      <c r="H1435" s="1">
        <v>1</v>
      </c>
      <c r="I1435" s="1">
        <v>1</v>
      </c>
      <c r="K1435" s="1">
        <v>1</v>
      </c>
    </row>
    <row r="1436" spans="1:11" x14ac:dyDescent="0.3">
      <c r="A1436" s="15">
        <v>42481</v>
      </c>
      <c r="B1436" s="1">
        <v>0.4</v>
      </c>
      <c r="C1436" s="1">
        <v>0</v>
      </c>
      <c r="D1436" s="57">
        <f t="shared" si="49"/>
        <v>0</v>
      </c>
      <c r="E1436" s="1">
        <f t="shared" si="48"/>
        <v>2016</v>
      </c>
      <c r="H1436" s="1">
        <v>1</v>
      </c>
      <c r="I1436" s="1">
        <v>1</v>
      </c>
      <c r="K1436" s="1">
        <v>1</v>
      </c>
    </row>
    <row r="1437" spans="1:11" x14ac:dyDescent="0.3">
      <c r="A1437" s="15">
        <v>42480</v>
      </c>
      <c r="B1437" s="1">
        <v>0.4</v>
      </c>
      <c r="C1437" s="1">
        <v>0</v>
      </c>
      <c r="D1437" s="57">
        <f t="shared" si="49"/>
        <v>0</v>
      </c>
      <c r="E1437" s="1">
        <f t="shared" si="48"/>
        <v>2016</v>
      </c>
      <c r="H1437" s="1">
        <v>1</v>
      </c>
      <c r="I1437" s="1">
        <v>1</v>
      </c>
    </row>
    <row r="1438" spans="1:11" x14ac:dyDescent="0.3">
      <c r="A1438" s="15">
        <v>42479</v>
      </c>
      <c r="B1438" s="1">
        <v>0.4</v>
      </c>
      <c r="C1438" s="1">
        <v>0</v>
      </c>
      <c r="D1438" s="57">
        <f t="shared" si="49"/>
        <v>0</v>
      </c>
      <c r="E1438" s="1">
        <f t="shared" si="48"/>
        <v>2016</v>
      </c>
      <c r="H1438" s="1">
        <v>1</v>
      </c>
      <c r="I1438" s="1">
        <v>1</v>
      </c>
    </row>
    <row r="1439" spans="1:11" x14ac:dyDescent="0.3">
      <c r="A1439" s="15">
        <v>42478</v>
      </c>
      <c r="B1439" s="1">
        <v>0.4</v>
      </c>
      <c r="C1439" s="1">
        <v>0</v>
      </c>
      <c r="D1439" s="57">
        <f t="shared" si="49"/>
        <v>0</v>
      </c>
      <c r="E1439" s="1">
        <f t="shared" si="48"/>
        <v>2016</v>
      </c>
      <c r="H1439" s="1">
        <v>1</v>
      </c>
      <c r="I1439" s="1">
        <v>1</v>
      </c>
    </row>
    <row r="1440" spans="1:11" x14ac:dyDescent="0.3">
      <c r="A1440" s="15">
        <v>42475</v>
      </c>
      <c r="B1440" s="1">
        <v>0.4</v>
      </c>
      <c r="C1440" s="1">
        <v>0</v>
      </c>
      <c r="D1440" s="57">
        <f t="shared" si="49"/>
        <v>0</v>
      </c>
      <c r="E1440" s="1">
        <f t="shared" si="48"/>
        <v>2016</v>
      </c>
      <c r="H1440" s="1">
        <v>1</v>
      </c>
      <c r="I1440" s="1">
        <v>1</v>
      </c>
    </row>
    <row r="1441" spans="1:9" x14ac:dyDescent="0.3">
      <c r="A1441" s="15">
        <v>42474</v>
      </c>
      <c r="B1441" s="1">
        <v>0.4</v>
      </c>
      <c r="C1441" s="1">
        <v>0</v>
      </c>
      <c r="D1441" s="57">
        <f t="shared" si="49"/>
        <v>0</v>
      </c>
      <c r="E1441" s="1">
        <f t="shared" si="48"/>
        <v>2016</v>
      </c>
      <c r="H1441" s="1">
        <v>1</v>
      </c>
      <c r="I1441" s="1">
        <v>1</v>
      </c>
    </row>
    <row r="1442" spans="1:9" x14ac:dyDescent="0.3">
      <c r="A1442" s="15">
        <v>42473</v>
      </c>
      <c r="B1442" s="1">
        <v>0.4</v>
      </c>
      <c r="C1442" s="1">
        <v>0</v>
      </c>
      <c r="D1442" s="57">
        <f t="shared" si="49"/>
        <v>0</v>
      </c>
      <c r="E1442" s="1">
        <f t="shared" si="48"/>
        <v>2016</v>
      </c>
      <c r="H1442" s="1">
        <v>1</v>
      </c>
      <c r="I1442" s="1">
        <v>1</v>
      </c>
    </row>
    <row r="1443" spans="1:9" x14ac:dyDescent="0.3">
      <c r="A1443" s="15">
        <v>42472</v>
      </c>
      <c r="B1443" s="1">
        <v>0.3</v>
      </c>
      <c r="C1443" s="1">
        <v>0</v>
      </c>
      <c r="D1443" s="57">
        <f t="shared" si="49"/>
        <v>-0.28768207245178107</v>
      </c>
      <c r="E1443" s="1">
        <f t="shared" si="48"/>
        <v>2016</v>
      </c>
      <c r="H1443" s="1">
        <v>1</v>
      </c>
      <c r="I1443" s="1">
        <v>1</v>
      </c>
    </row>
    <row r="1444" spans="1:9" x14ac:dyDescent="0.3">
      <c r="A1444" s="15">
        <v>42471</v>
      </c>
      <c r="B1444" s="1">
        <v>0.3</v>
      </c>
      <c r="C1444" s="1">
        <v>0</v>
      </c>
      <c r="D1444" s="57">
        <f t="shared" si="49"/>
        <v>0</v>
      </c>
      <c r="E1444" s="1">
        <f t="shared" si="48"/>
        <v>2016</v>
      </c>
      <c r="H1444" s="1">
        <v>1</v>
      </c>
      <c r="I1444" s="1">
        <v>1</v>
      </c>
    </row>
    <row r="1445" spans="1:9" x14ac:dyDescent="0.3">
      <c r="A1445" s="15">
        <v>42468</v>
      </c>
      <c r="B1445" s="1">
        <v>0.3</v>
      </c>
      <c r="C1445" s="1">
        <v>0</v>
      </c>
      <c r="D1445" s="57">
        <f t="shared" si="49"/>
        <v>0</v>
      </c>
      <c r="E1445" s="1">
        <f t="shared" si="48"/>
        <v>2016</v>
      </c>
      <c r="H1445" s="1">
        <v>1</v>
      </c>
      <c r="I1445" s="1">
        <v>1</v>
      </c>
    </row>
    <row r="1446" spans="1:9" x14ac:dyDescent="0.3">
      <c r="A1446" s="15">
        <v>42467</v>
      </c>
      <c r="B1446" s="1">
        <v>0.3</v>
      </c>
      <c r="C1446" s="1">
        <v>0</v>
      </c>
      <c r="D1446" s="57">
        <f t="shared" si="49"/>
        <v>0</v>
      </c>
      <c r="E1446" s="1">
        <f t="shared" si="48"/>
        <v>2016</v>
      </c>
      <c r="H1446" s="1">
        <v>1</v>
      </c>
      <c r="I1446" s="1">
        <v>1</v>
      </c>
    </row>
    <row r="1447" spans="1:9" x14ac:dyDescent="0.3">
      <c r="A1447" s="15">
        <v>42466</v>
      </c>
      <c r="B1447" s="1">
        <v>0.35</v>
      </c>
      <c r="C1447" s="1">
        <v>0</v>
      </c>
      <c r="D1447" s="57">
        <f t="shared" si="49"/>
        <v>0.15415067982725836</v>
      </c>
      <c r="E1447" s="1">
        <f t="shared" si="48"/>
        <v>2016</v>
      </c>
      <c r="H1447" s="1">
        <v>1</v>
      </c>
      <c r="I1447" s="1">
        <v>1</v>
      </c>
    </row>
    <row r="1448" spans="1:9" x14ac:dyDescent="0.3">
      <c r="A1448" s="15">
        <v>42465</v>
      </c>
      <c r="B1448" s="1">
        <v>0.35</v>
      </c>
      <c r="C1448" s="1">
        <v>0</v>
      </c>
      <c r="D1448" s="57">
        <f t="shared" si="49"/>
        <v>0</v>
      </c>
      <c r="E1448" s="1">
        <f t="shared" si="48"/>
        <v>2016</v>
      </c>
      <c r="H1448" s="1">
        <v>1</v>
      </c>
      <c r="I1448" s="1">
        <v>1</v>
      </c>
    </row>
    <row r="1449" spans="1:9" x14ac:dyDescent="0.3">
      <c r="A1449" s="15">
        <v>42464</v>
      </c>
      <c r="B1449" s="1">
        <v>0.3</v>
      </c>
      <c r="C1449" s="1">
        <v>0</v>
      </c>
      <c r="D1449" s="57">
        <f t="shared" si="49"/>
        <v>-0.15415067982725822</v>
      </c>
      <c r="E1449" s="1">
        <f t="shared" si="48"/>
        <v>2016</v>
      </c>
      <c r="H1449" s="1">
        <v>1</v>
      </c>
      <c r="I1449" s="1">
        <v>1</v>
      </c>
    </row>
    <row r="1450" spans="1:9" x14ac:dyDescent="0.3">
      <c r="A1450" s="15">
        <v>42461</v>
      </c>
      <c r="B1450" s="1">
        <v>0.3</v>
      </c>
      <c r="C1450" s="1">
        <v>0</v>
      </c>
      <c r="D1450" s="57">
        <f t="shared" si="49"/>
        <v>0</v>
      </c>
      <c r="E1450" s="1">
        <f t="shared" si="48"/>
        <v>2016</v>
      </c>
      <c r="H1450" s="1">
        <v>1</v>
      </c>
      <c r="I1450" s="1">
        <v>1</v>
      </c>
    </row>
    <row r="1451" spans="1:9" x14ac:dyDescent="0.3">
      <c r="A1451" s="15">
        <v>42460</v>
      </c>
      <c r="B1451" s="1">
        <v>0.3</v>
      </c>
      <c r="C1451" s="1">
        <v>0</v>
      </c>
      <c r="D1451" s="57">
        <f t="shared" si="49"/>
        <v>0</v>
      </c>
      <c r="E1451" s="1">
        <f t="shared" si="48"/>
        <v>2016</v>
      </c>
      <c r="H1451" s="1">
        <v>1</v>
      </c>
      <c r="I1451" s="1">
        <v>1</v>
      </c>
    </row>
    <row r="1452" spans="1:9" x14ac:dyDescent="0.3">
      <c r="A1452" s="15">
        <v>42459</v>
      </c>
      <c r="B1452" s="1">
        <v>0.3</v>
      </c>
      <c r="C1452" s="1">
        <v>0</v>
      </c>
      <c r="D1452" s="57">
        <f t="shared" si="49"/>
        <v>0</v>
      </c>
      <c r="E1452" s="1">
        <f t="shared" si="48"/>
        <v>2016</v>
      </c>
      <c r="H1452" s="1">
        <v>1</v>
      </c>
      <c r="I1452" s="1">
        <v>1</v>
      </c>
    </row>
    <row r="1453" spans="1:9" x14ac:dyDescent="0.3">
      <c r="A1453" s="15">
        <v>42458</v>
      </c>
      <c r="B1453" s="1">
        <v>0.3</v>
      </c>
      <c r="C1453" s="1">
        <v>0</v>
      </c>
      <c r="D1453" s="57">
        <f t="shared" si="49"/>
        <v>0</v>
      </c>
      <c r="E1453" s="1">
        <f t="shared" si="48"/>
        <v>2016</v>
      </c>
      <c r="H1453" s="1">
        <v>1</v>
      </c>
      <c r="I1453" s="1">
        <v>1</v>
      </c>
    </row>
    <row r="1454" spans="1:9" x14ac:dyDescent="0.3">
      <c r="A1454" s="15">
        <v>42457</v>
      </c>
      <c r="B1454" s="1">
        <v>0.3</v>
      </c>
      <c r="C1454" s="1">
        <v>0</v>
      </c>
      <c r="D1454" s="57">
        <f t="shared" si="49"/>
        <v>0</v>
      </c>
      <c r="E1454" s="1">
        <f t="shared" si="48"/>
        <v>2016</v>
      </c>
      <c r="H1454" s="1">
        <v>1</v>
      </c>
      <c r="I1454" s="1">
        <v>1</v>
      </c>
    </row>
    <row r="1455" spans="1:9" x14ac:dyDescent="0.3">
      <c r="A1455" s="15">
        <v>42453</v>
      </c>
      <c r="B1455" s="1">
        <v>0.3</v>
      </c>
      <c r="C1455" s="1">
        <v>0</v>
      </c>
      <c r="D1455" s="57">
        <f t="shared" si="49"/>
        <v>0</v>
      </c>
      <c r="E1455" s="1">
        <f t="shared" si="48"/>
        <v>2016</v>
      </c>
      <c r="H1455" s="1">
        <v>1</v>
      </c>
      <c r="I1455" s="1">
        <v>1</v>
      </c>
    </row>
    <row r="1456" spans="1:9" x14ac:dyDescent="0.3">
      <c r="A1456" s="15">
        <v>42452</v>
      </c>
      <c r="B1456" s="1">
        <v>0.35</v>
      </c>
      <c r="C1456" s="1">
        <v>0</v>
      </c>
      <c r="D1456" s="57">
        <f t="shared" si="49"/>
        <v>0.15415067982725836</v>
      </c>
      <c r="E1456" s="1">
        <f t="shared" si="48"/>
        <v>2016</v>
      </c>
      <c r="H1456" s="1">
        <v>1</v>
      </c>
      <c r="I1456" s="1">
        <v>1</v>
      </c>
    </row>
    <row r="1457" spans="1:9" x14ac:dyDescent="0.3">
      <c r="A1457" s="15">
        <v>42451</v>
      </c>
      <c r="B1457" s="1">
        <v>0.35</v>
      </c>
      <c r="C1457" s="1">
        <v>0</v>
      </c>
      <c r="D1457" s="57">
        <f t="shared" si="49"/>
        <v>0</v>
      </c>
      <c r="E1457" s="1">
        <f t="shared" si="48"/>
        <v>2016</v>
      </c>
      <c r="H1457" s="1">
        <v>1</v>
      </c>
      <c r="I1457" s="1">
        <v>1</v>
      </c>
    </row>
    <row r="1458" spans="1:9" x14ac:dyDescent="0.3">
      <c r="A1458" s="15">
        <v>42450</v>
      </c>
      <c r="B1458" s="1">
        <v>0.35</v>
      </c>
      <c r="C1458" s="1">
        <v>0</v>
      </c>
      <c r="D1458" s="57">
        <f t="shared" si="49"/>
        <v>0</v>
      </c>
      <c r="E1458" s="1">
        <f t="shared" si="48"/>
        <v>2016</v>
      </c>
      <c r="H1458" s="1">
        <v>1</v>
      </c>
      <c r="I1458" s="1">
        <v>1</v>
      </c>
    </row>
    <row r="1459" spans="1:9" x14ac:dyDescent="0.3">
      <c r="A1459" s="15">
        <v>42447</v>
      </c>
      <c r="B1459" s="1">
        <v>0.35</v>
      </c>
      <c r="C1459" s="1">
        <v>0</v>
      </c>
      <c r="D1459" s="57">
        <f t="shared" si="49"/>
        <v>0</v>
      </c>
      <c r="E1459" s="1">
        <f t="shared" si="48"/>
        <v>2016</v>
      </c>
      <c r="H1459" s="1">
        <v>1</v>
      </c>
      <c r="I1459" s="1">
        <v>1</v>
      </c>
    </row>
    <row r="1460" spans="1:9" x14ac:dyDescent="0.3">
      <c r="A1460" s="15">
        <v>42446</v>
      </c>
      <c r="B1460" s="1">
        <v>0.35</v>
      </c>
      <c r="C1460" s="1">
        <v>0</v>
      </c>
      <c r="D1460" s="57">
        <f t="shared" si="49"/>
        <v>0</v>
      </c>
      <c r="E1460" s="1">
        <f t="shared" si="48"/>
        <v>2016</v>
      </c>
      <c r="H1460" s="1">
        <v>1</v>
      </c>
      <c r="I1460" s="1">
        <v>1</v>
      </c>
    </row>
    <row r="1461" spans="1:9" x14ac:dyDescent="0.3">
      <c r="A1461" s="15">
        <v>42445</v>
      </c>
      <c r="B1461" s="1">
        <v>0.35</v>
      </c>
      <c r="C1461" s="1">
        <v>0</v>
      </c>
      <c r="D1461" s="57">
        <f t="shared" si="49"/>
        <v>0</v>
      </c>
      <c r="E1461" s="1">
        <f t="shared" si="48"/>
        <v>2016</v>
      </c>
      <c r="H1461" s="1">
        <v>1</v>
      </c>
      <c r="I1461" s="1">
        <v>1</v>
      </c>
    </row>
    <row r="1462" spans="1:9" x14ac:dyDescent="0.3">
      <c r="A1462" s="15">
        <v>42444</v>
      </c>
      <c r="B1462" s="1">
        <v>0.35</v>
      </c>
      <c r="C1462" s="1">
        <v>0</v>
      </c>
      <c r="D1462" s="57">
        <f t="shared" si="49"/>
        <v>0</v>
      </c>
      <c r="E1462" s="1">
        <f t="shared" si="48"/>
        <v>2016</v>
      </c>
      <c r="H1462" s="1">
        <v>1</v>
      </c>
      <c r="I1462" s="1">
        <v>1</v>
      </c>
    </row>
    <row r="1463" spans="1:9" x14ac:dyDescent="0.3">
      <c r="A1463" s="15">
        <v>42443</v>
      </c>
      <c r="B1463" s="1">
        <v>0.3</v>
      </c>
      <c r="C1463" s="1">
        <v>0</v>
      </c>
      <c r="D1463" s="57">
        <f t="shared" si="49"/>
        <v>-0.15415067982725822</v>
      </c>
      <c r="E1463" s="1">
        <f t="shared" si="48"/>
        <v>2016</v>
      </c>
      <c r="H1463" s="1">
        <v>1</v>
      </c>
      <c r="I1463" s="1">
        <v>1</v>
      </c>
    </row>
    <row r="1464" spans="1:9" x14ac:dyDescent="0.3">
      <c r="A1464" s="15">
        <v>42440</v>
      </c>
      <c r="B1464" s="1">
        <v>0.3</v>
      </c>
      <c r="C1464" s="1">
        <v>0</v>
      </c>
      <c r="D1464" s="57">
        <f t="shared" si="49"/>
        <v>0</v>
      </c>
      <c r="E1464" s="1">
        <f t="shared" si="48"/>
        <v>2016</v>
      </c>
      <c r="H1464" s="1">
        <v>1</v>
      </c>
      <c r="I1464" s="1">
        <v>1</v>
      </c>
    </row>
    <row r="1465" spans="1:9" x14ac:dyDescent="0.3">
      <c r="A1465" s="15">
        <v>42439</v>
      </c>
      <c r="B1465" s="1">
        <v>0.25</v>
      </c>
      <c r="C1465" s="1">
        <v>0</v>
      </c>
      <c r="D1465" s="57">
        <f t="shared" si="49"/>
        <v>-0.18232155679395459</v>
      </c>
      <c r="E1465" s="1">
        <f t="shared" si="48"/>
        <v>2016</v>
      </c>
      <c r="H1465" s="1">
        <v>1</v>
      </c>
      <c r="I1465" s="1">
        <v>1</v>
      </c>
    </row>
    <row r="1466" spans="1:9" x14ac:dyDescent="0.3">
      <c r="A1466" s="15">
        <v>42438</v>
      </c>
      <c r="B1466" s="1">
        <v>0.2</v>
      </c>
      <c r="C1466" s="1">
        <v>0</v>
      </c>
      <c r="D1466" s="57">
        <f t="shared" si="49"/>
        <v>-0.22314355131420971</v>
      </c>
      <c r="E1466" s="1">
        <f t="shared" si="48"/>
        <v>2016</v>
      </c>
      <c r="H1466" s="1">
        <v>1</v>
      </c>
      <c r="I1466" s="1">
        <v>1</v>
      </c>
    </row>
    <row r="1467" spans="1:9" x14ac:dyDescent="0.3">
      <c r="A1467" s="15">
        <v>42437</v>
      </c>
      <c r="B1467" s="1">
        <v>0.2</v>
      </c>
      <c r="C1467" s="1">
        <v>0</v>
      </c>
      <c r="D1467" s="57">
        <f t="shared" si="49"/>
        <v>0</v>
      </c>
      <c r="E1467" s="1">
        <f t="shared" si="48"/>
        <v>2016</v>
      </c>
      <c r="H1467" s="1">
        <v>1</v>
      </c>
      <c r="I1467" s="1">
        <v>1</v>
      </c>
    </row>
    <row r="1468" spans="1:9" x14ac:dyDescent="0.3">
      <c r="A1468" s="15">
        <v>42436</v>
      </c>
      <c r="B1468" s="1">
        <v>0.2</v>
      </c>
      <c r="C1468" s="1">
        <v>0</v>
      </c>
      <c r="D1468" s="57">
        <f t="shared" si="49"/>
        <v>0</v>
      </c>
      <c r="E1468" s="1">
        <f t="shared" si="48"/>
        <v>2016</v>
      </c>
      <c r="H1468" s="1">
        <v>1</v>
      </c>
      <c r="I1468" s="1">
        <v>1</v>
      </c>
    </row>
    <row r="1469" spans="1:9" x14ac:dyDescent="0.3">
      <c r="A1469" s="15">
        <v>42433</v>
      </c>
      <c r="B1469" s="1">
        <v>0.2</v>
      </c>
      <c r="C1469" s="1">
        <v>0</v>
      </c>
      <c r="D1469" s="57">
        <f t="shared" si="49"/>
        <v>0</v>
      </c>
      <c r="E1469" s="1">
        <f t="shared" si="48"/>
        <v>2016</v>
      </c>
      <c r="H1469" s="1">
        <v>1</v>
      </c>
      <c r="I1469" s="1">
        <v>1</v>
      </c>
    </row>
    <row r="1470" spans="1:9" x14ac:dyDescent="0.3">
      <c r="A1470" s="15">
        <v>42432</v>
      </c>
      <c r="B1470" s="1">
        <v>0.2</v>
      </c>
      <c r="C1470" s="1">
        <v>0</v>
      </c>
      <c r="D1470" s="57">
        <f t="shared" si="49"/>
        <v>0</v>
      </c>
      <c r="E1470" s="1">
        <f t="shared" si="48"/>
        <v>2016</v>
      </c>
      <c r="H1470" s="1">
        <v>1</v>
      </c>
      <c r="I1470" s="1">
        <v>1</v>
      </c>
    </row>
    <row r="1471" spans="1:9" x14ac:dyDescent="0.3">
      <c r="A1471" s="15">
        <v>42431</v>
      </c>
      <c r="B1471" s="1">
        <v>0.2</v>
      </c>
      <c r="C1471" s="1">
        <v>0</v>
      </c>
      <c r="D1471" s="57">
        <f t="shared" si="49"/>
        <v>0</v>
      </c>
      <c r="E1471" s="1">
        <f t="shared" si="48"/>
        <v>2016</v>
      </c>
      <c r="H1471" s="1">
        <v>1</v>
      </c>
      <c r="I1471" s="1">
        <v>1</v>
      </c>
    </row>
    <row r="1472" spans="1:9" x14ac:dyDescent="0.3">
      <c r="A1472" s="15">
        <v>42430</v>
      </c>
      <c r="B1472" s="1">
        <v>0.2</v>
      </c>
      <c r="C1472" s="1">
        <v>0</v>
      </c>
      <c r="D1472" s="57">
        <f t="shared" si="49"/>
        <v>0</v>
      </c>
      <c r="E1472" s="1">
        <f t="shared" si="48"/>
        <v>2016</v>
      </c>
      <c r="H1472" s="1">
        <v>1</v>
      </c>
      <c r="I1472" s="1">
        <v>1</v>
      </c>
    </row>
    <row r="1473" spans="1:9" x14ac:dyDescent="0.3">
      <c r="A1473" s="15">
        <v>42429</v>
      </c>
      <c r="B1473" s="1">
        <v>0.2</v>
      </c>
      <c r="C1473" s="1">
        <v>0</v>
      </c>
      <c r="D1473" s="57">
        <f t="shared" si="49"/>
        <v>0</v>
      </c>
      <c r="E1473" s="1">
        <f t="shared" si="48"/>
        <v>2016</v>
      </c>
      <c r="H1473" s="1">
        <v>1</v>
      </c>
      <c r="I1473" s="1">
        <v>1</v>
      </c>
    </row>
    <row r="1474" spans="1:9" x14ac:dyDescent="0.3">
      <c r="A1474" s="15">
        <v>42426</v>
      </c>
      <c r="B1474" s="1">
        <v>0.2</v>
      </c>
      <c r="C1474" s="1">
        <v>0</v>
      </c>
      <c r="D1474" s="57">
        <f t="shared" si="49"/>
        <v>0</v>
      </c>
      <c r="E1474" s="1">
        <f t="shared" si="48"/>
        <v>2016</v>
      </c>
      <c r="H1474" s="1">
        <v>1</v>
      </c>
      <c r="I1474" s="1">
        <v>1</v>
      </c>
    </row>
    <row r="1475" spans="1:9" x14ac:dyDescent="0.3">
      <c r="A1475" s="15">
        <v>42425</v>
      </c>
      <c r="B1475" s="1">
        <v>0.2</v>
      </c>
      <c r="C1475" s="1">
        <v>0</v>
      </c>
      <c r="D1475" s="57">
        <f t="shared" si="49"/>
        <v>0</v>
      </c>
      <c r="E1475" s="1">
        <f t="shared" si="48"/>
        <v>2016</v>
      </c>
      <c r="H1475" s="1">
        <v>1</v>
      </c>
      <c r="I1475" s="1">
        <v>1</v>
      </c>
    </row>
    <row r="1476" spans="1:9" x14ac:dyDescent="0.3">
      <c r="A1476" s="15">
        <v>42424</v>
      </c>
      <c r="B1476" s="1">
        <v>0.2</v>
      </c>
      <c r="C1476" s="1">
        <v>0</v>
      </c>
      <c r="D1476" s="57">
        <f t="shared" si="49"/>
        <v>0</v>
      </c>
      <c r="E1476" s="1">
        <f t="shared" si="48"/>
        <v>2016</v>
      </c>
      <c r="H1476" s="1">
        <v>1</v>
      </c>
      <c r="I1476" s="1">
        <v>1</v>
      </c>
    </row>
    <row r="1477" spans="1:9" x14ac:dyDescent="0.3">
      <c r="A1477" s="15">
        <v>42423</v>
      </c>
      <c r="B1477" s="1">
        <v>0.15</v>
      </c>
      <c r="C1477" s="1">
        <v>0</v>
      </c>
      <c r="D1477" s="57">
        <f t="shared" si="49"/>
        <v>-0.28768207245178107</v>
      </c>
      <c r="E1477" s="1">
        <f t="shared" si="48"/>
        <v>2016</v>
      </c>
      <c r="H1477" s="1">
        <v>1</v>
      </c>
      <c r="I1477" s="1">
        <v>1</v>
      </c>
    </row>
    <row r="1478" spans="1:9" x14ac:dyDescent="0.3">
      <c r="A1478" s="15">
        <v>42422</v>
      </c>
      <c r="B1478" s="1">
        <v>0.15</v>
      </c>
      <c r="C1478" s="1">
        <v>0</v>
      </c>
      <c r="D1478" s="57">
        <f t="shared" si="49"/>
        <v>0</v>
      </c>
      <c r="E1478" s="1">
        <f t="shared" si="48"/>
        <v>2016</v>
      </c>
      <c r="H1478" s="1">
        <v>1</v>
      </c>
      <c r="I1478" s="1">
        <v>1</v>
      </c>
    </row>
    <row r="1479" spans="1:9" x14ac:dyDescent="0.3">
      <c r="A1479" s="15">
        <v>42419</v>
      </c>
      <c r="B1479" s="1">
        <v>0.15</v>
      </c>
      <c r="C1479" s="1">
        <v>0</v>
      </c>
      <c r="D1479" s="57">
        <f t="shared" si="49"/>
        <v>0</v>
      </c>
      <c r="E1479" s="1">
        <f t="shared" si="48"/>
        <v>2016</v>
      </c>
      <c r="H1479" s="1">
        <v>1</v>
      </c>
      <c r="I1479" s="1">
        <v>1</v>
      </c>
    </row>
    <row r="1480" spans="1:9" x14ac:dyDescent="0.3">
      <c r="A1480" s="15">
        <v>42418</v>
      </c>
      <c r="B1480" s="1">
        <v>0.15</v>
      </c>
      <c r="C1480" s="1">
        <v>0</v>
      </c>
      <c r="D1480" s="57">
        <f t="shared" si="49"/>
        <v>0</v>
      </c>
      <c r="E1480" s="1">
        <f t="shared" si="48"/>
        <v>2016</v>
      </c>
      <c r="H1480" s="1">
        <v>1</v>
      </c>
      <c r="I1480" s="1">
        <v>1</v>
      </c>
    </row>
    <row r="1481" spans="1:9" x14ac:dyDescent="0.3">
      <c r="A1481" s="15">
        <v>42417</v>
      </c>
      <c r="B1481" s="1">
        <v>0.15</v>
      </c>
      <c r="C1481" s="1">
        <v>0</v>
      </c>
      <c r="D1481" s="57">
        <f t="shared" si="49"/>
        <v>0</v>
      </c>
      <c r="E1481" s="1">
        <f t="shared" ref="E1481:E1544" si="50">YEAR(A1481)</f>
        <v>2016</v>
      </c>
      <c r="H1481" s="1">
        <v>1</v>
      </c>
      <c r="I1481" s="1">
        <v>1</v>
      </c>
    </row>
    <row r="1482" spans="1:9" x14ac:dyDescent="0.3">
      <c r="A1482" s="15">
        <v>42416</v>
      </c>
      <c r="B1482" s="1">
        <v>0.15</v>
      </c>
      <c r="C1482" s="1">
        <v>0</v>
      </c>
      <c r="D1482" s="57">
        <f t="shared" si="49"/>
        <v>0</v>
      </c>
      <c r="E1482" s="1">
        <f t="shared" si="50"/>
        <v>2016</v>
      </c>
      <c r="H1482" s="1">
        <v>1</v>
      </c>
      <c r="I1482" s="1">
        <v>1</v>
      </c>
    </row>
    <row r="1483" spans="1:9" x14ac:dyDescent="0.3">
      <c r="A1483" s="15">
        <v>42412</v>
      </c>
      <c r="B1483" s="1">
        <v>0.15</v>
      </c>
      <c r="C1483" s="1">
        <v>0</v>
      </c>
      <c r="D1483" s="57">
        <f t="shared" ref="D1483:D1546" si="51">LN((C1483+B1483)/(B1482))</f>
        <v>0</v>
      </c>
      <c r="E1483" s="1">
        <f t="shared" si="50"/>
        <v>2016</v>
      </c>
      <c r="H1483" s="1">
        <v>1</v>
      </c>
      <c r="I1483" s="1">
        <v>1</v>
      </c>
    </row>
    <row r="1484" spans="1:9" x14ac:dyDescent="0.3">
      <c r="A1484" s="15">
        <v>42411</v>
      </c>
      <c r="B1484" s="1">
        <v>0.15</v>
      </c>
      <c r="C1484" s="1">
        <v>0</v>
      </c>
      <c r="D1484" s="57">
        <f t="shared" si="51"/>
        <v>0</v>
      </c>
      <c r="E1484" s="1">
        <f t="shared" si="50"/>
        <v>2016</v>
      </c>
      <c r="H1484" s="1">
        <v>1</v>
      </c>
      <c r="I1484" s="1">
        <v>1</v>
      </c>
    </row>
    <row r="1485" spans="1:9" x14ac:dyDescent="0.3">
      <c r="A1485" s="15">
        <v>42410</v>
      </c>
      <c r="B1485" s="1">
        <v>0.15</v>
      </c>
      <c r="C1485" s="1">
        <v>0</v>
      </c>
      <c r="D1485" s="57">
        <f t="shared" si="51"/>
        <v>0</v>
      </c>
      <c r="E1485" s="1">
        <f t="shared" si="50"/>
        <v>2016</v>
      </c>
      <c r="H1485" s="1">
        <v>1</v>
      </c>
      <c r="I1485" s="1">
        <v>1</v>
      </c>
    </row>
    <row r="1486" spans="1:9" x14ac:dyDescent="0.3">
      <c r="A1486" s="15">
        <v>42409</v>
      </c>
      <c r="B1486" s="1">
        <v>0.15</v>
      </c>
      <c r="C1486" s="1">
        <v>0</v>
      </c>
      <c r="D1486" s="57">
        <f t="shared" si="51"/>
        <v>0</v>
      </c>
      <c r="E1486" s="1">
        <f t="shared" si="50"/>
        <v>2016</v>
      </c>
      <c r="H1486" s="1">
        <v>1</v>
      </c>
      <c r="I1486" s="1">
        <v>1</v>
      </c>
    </row>
    <row r="1487" spans="1:9" x14ac:dyDescent="0.3">
      <c r="A1487" s="15">
        <v>42408</v>
      </c>
      <c r="B1487" s="1">
        <v>0.15</v>
      </c>
      <c r="C1487" s="1">
        <v>0</v>
      </c>
      <c r="D1487" s="57">
        <f t="shared" si="51"/>
        <v>0</v>
      </c>
      <c r="E1487" s="1">
        <f t="shared" si="50"/>
        <v>2016</v>
      </c>
      <c r="H1487" s="1">
        <v>1</v>
      </c>
      <c r="I1487" s="1">
        <v>1</v>
      </c>
    </row>
    <row r="1488" spans="1:9" x14ac:dyDescent="0.3">
      <c r="A1488" s="15">
        <v>42405</v>
      </c>
      <c r="B1488" s="1">
        <v>0.15</v>
      </c>
      <c r="C1488" s="1">
        <v>0</v>
      </c>
      <c r="D1488" s="57">
        <f t="shared" si="51"/>
        <v>0</v>
      </c>
      <c r="E1488" s="1">
        <f t="shared" si="50"/>
        <v>2016</v>
      </c>
      <c r="H1488" s="1">
        <v>1</v>
      </c>
    </row>
    <row r="1489" spans="1:8" x14ac:dyDescent="0.3">
      <c r="A1489" s="15">
        <v>42404</v>
      </c>
      <c r="B1489" s="1">
        <v>0.15</v>
      </c>
      <c r="C1489" s="1">
        <v>0</v>
      </c>
      <c r="D1489" s="57">
        <f t="shared" si="51"/>
        <v>0</v>
      </c>
      <c r="E1489" s="1">
        <f t="shared" si="50"/>
        <v>2016</v>
      </c>
      <c r="H1489" s="1">
        <v>1</v>
      </c>
    </row>
    <row r="1490" spans="1:8" x14ac:dyDescent="0.3">
      <c r="A1490" s="15">
        <v>42403</v>
      </c>
      <c r="B1490" s="1">
        <v>0.1</v>
      </c>
      <c r="C1490" s="1">
        <v>0</v>
      </c>
      <c r="D1490" s="57">
        <f t="shared" si="51"/>
        <v>-0.40546510810816427</v>
      </c>
      <c r="E1490" s="1">
        <f t="shared" si="50"/>
        <v>2016</v>
      </c>
      <c r="H1490" s="1">
        <v>1</v>
      </c>
    </row>
    <row r="1491" spans="1:8" x14ac:dyDescent="0.3">
      <c r="A1491" s="15">
        <v>42402</v>
      </c>
      <c r="B1491" s="1">
        <v>0.1</v>
      </c>
      <c r="C1491" s="1">
        <v>0</v>
      </c>
      <c r="D1491" s="57">
        <f t="shared" si="51"/>
        <v>0</v>
      </c>
      <c r="E1491" s="1">
        <f t="shared" si="50"/>
        <v>2016</v>
      </c>
      <c r="H1491" s="1">
        <v>1</v>
      </c>
    </row>
    <row r="1492" spans="1:8" x14ac:dyDescent="0.3">
      <c r="A1492" s="15">
        <v>42401</v>
      </c>
      <c r="B1492" s="1">
        <v>0.1</v>
      </c>
      <c r="C1492" s="1">
        <v>0</v>
      </c>
      <c r="D1492" s="57">
        <f t="shared" si="51"/>
        <v>0</v>
      </c>
      <c r="E1492" s="1">
        <f t="shared" si="50"/>
        <v>2016</v>
      </c>
      <c r="H1492" s="1">
        <v>1</v>
      </c>
    </row>
    <row r="1493" spans="1:8" x14ac:dyDescent="0.3">
      <c r="A1493" s="15">
        <v>42398</v>
      </c>
      <c r="B1493" s="1">
        <v>0.1</v>
      </c>
      <c r="C1493" s="1">
        <v>0</v>
      </c>
      <c r="D1493" s="57">
        <f t="shared" si="51"/>
        <v>0</v>
      </c>
      <c r="E1493" s="1">
        <f t="shared" si="50"/>
        <v>2016</v>
      </c>
      <c r="H1493" s="1">
        <v>1</v>
      </c>
    </row>
    <row r="1494" spans="1:8" x14ac:dyDescent="0.3">
      <c r="A1494" s="15">
        <v>42397</v>
      </c>
      <c r="B1494" s="1">
        <v>0.1</v>
      </c>
      <c r="C1494" s="1">
        <v>0</v>
      </c>
      <c r="D1494" s="57">
        <f t="shared" si="51"/>
        <v>0</v>
      </c>
      <c r="E1494" s="1">
        <f t="shared" si="50"/>
        <v>2016</v>
      </c>
      <c r="H1494" s="1">
        <v>1</v>
      </c>
    </row>
    <row r="1495" spans="1:8" x14ac:dyDescent="0.3">
      <c r="A1495" s="15">
        <v>42396</v>
      </c>
      <c r="B1495" s="1">
        <v>0.1</v>
      </c>
      <c r="C1495" s="1">
        <v>0</v>
      </c>
      <c r="D1495" s="57">
        <f t="shared" si="51"/>
        <v>0</v>
      </c>
      <c r="E1495" s="1">
        <f t="shared" si="50"/>
        <v>2016</v>
      </c>
      <c r="H1495" s="1">
        <v>1</v>
      </c>
    </row>
    <row r="1496" spans="1:8" x14ac:dyDescent="0.3">
      <c r="A1496" s="15">
        <v>42395</v>
      </c>
      <c r="B1496" s="1">
        <v>0.1</v>
      </c>
      <c r="C1496" s="1">
        <v>0</v>
      </c>
      <c r="D1496" s="57">
        <f t="shared" si="51"/>
        <v>0</v>
      </c>
      <c r="E1496" s="1">
        <f t="shared" si="50"/>
        <v>2016</v>
      </c>
      <c r="H1496" s="1">
        <v>1</v>
      </c>
    </row>
    <row r="1497" spans="1:8" x14ac:dyDescent="0.3">
      <c r="A1497" s="15">
        <v>42394</v>
      </c>
      <c r="B1497" s="1">
        <v>0.1</v>
      </c>
      <c r="C1497" s="1">
        <v>0</v>
      </c>
      <c r="D1497" s="57">
        <f t="shared" si="51"/>
        <v>0</v>
      </c>
      <c r="E1497" s="1">
        <f t="shared" si="50"/>
        <v>2016</v>
      </c>
      <c r="H1497" s="1">
        <v>1</v>
      </c>
    </row>
    <row r="1498" spans="1:8" x14ac:dyDescent="0.3">
      <c r="A1498" s="15">
        <v>42391</v>
      </c>
      <c r="B1498" s="1">
        <v>0.1</v>
      </c>
      <c r="C1498" s="1">
        <v>0</v>
      </c>
      <c r="D1498" s="57">
        <f t="shared" si="51"/>
        <v>0</v>
      </c>
      <c r="E1498" s="1">
        <f t="shared" si="50"/>
        <v>2016</v>
      </c>
      <c r="H1498" s="1">
        <v>1</v>
      </c>
    </row>
    <row r="1499" spans="1:8" x14ac:dyDescent="0.3">
      <c r="A1499" s="15">
        <v>42390</v>
      </c>
      <c r="B1499" s="1">
        <v>0.1</v>
      </c>
      <c r="C1499" s="1">
        <v>0</v>
      </c>
      <c r="D1499" s="57">
        <f t="shared" si="51"/>
        <v>0</v>
      </c>
      <c r="E1499" s="1">
        <f t="shared" si="50"/>
        <v>2016</v>
      </c>
      <c r="H1499" s="1">
        <v>1</v>
      </c>
    </row>
    <row r="1500" spans="1:8" x14ac:dyDescent="0.3">
      <c r="A1500" s="15">
        <v>42389</v>
      </c>
      <c r="B1500" s="1">
        <v>0.1</v>
      </c>
      <c r="C1500" s="1">
        <v>0</v>
      </c>
      <c r="D1500" s="57">
        <f t="shared" si="51"/>
        <v>0</v>
      </c>
      <c r="E1500" s="1">
        <f t="shared" si="50"/>
        <v>2016</v>
      </c>
      <c r="H1500" s="1">
        <v>1</v>
      </c>
    </row>
    <row r="1501" spans="1:8" x14ac:dyDescent="0.3">
      <c r="A1501" s="15">
        <v>42388</v>
      </c>
      <c r="B1501" s="1">
        <v>0.1</v>
      </c>
      <c r="C1501" s="1">
        <v>0</v>
      </c>
      <c r="D1501" s="57">
        <f t="shared" si="51"/>
        <v>0</v>
      </c>
      <c r="E1501" s="1">
        <f t="shared" si="50"/>
        <v>2016</v>
      </c>
      <c r="H1501" s="1">
        <v>1</v>
      </c>
    </row>
    <row r="1502" spans="1:8" x14ac:dyDescent="0.3">
      <c r="A1502" s="15">
        <v>42387</v>
      </c>
      <c r="B1502" s="1">
        <v>0.1</v>
      </c>
      <c r="C1502" s="1">
        <v>0</v>
      </c>
      <c r="D1502" s="57">
        <f t="shared" si="51"/>
        <v>0</v>
      </c>
      <c r="E1502" s="1">
        <f t="shared" si="50"/>
        <v>2016</v>
      </c>
      <c r="H1502" s="1">
        <v>1</v>
      </c>
    </row>
    <row r="1503" spans="1:8" x14ac:dyDescent="0.3">
      <c r="A1503" s="15">
        <v>42384</v>
      </c>
      <c r="B1503" s="1">
        <v>0.1</v>
      </c>
      <c r="C1503" s="1">
        <v>0</v>
      </c>
      <c r="D1503" s="57">
        <f t="shared" si="51"/>
        <v>0</v>
      </c>
      <c r="E1503" s="1">
        <f t="shared" si="50"/>
        <v>2016</v>
      </c>
      <c r="H1503" s="1">
        <v>1</v>
      </c>
    </row>
    <row r="1504" spans="1:8" x14ac:dyDescent="0.3">
      <c r="A1504" s="15">
        <v>42383</v>
      </c>
      <c r="B1504" s="1">
        <v>0.1</v>
      </c>
      <c r="C1504" s="1">
        <v>0</v>
      </c>
      <c r="D1504" s="57">
        <f t="shared" si="51"/>
        <v>0</v>
      </c>
      <c r="E1504" s="1">
        <f t="shared" si="50"/>
        <v>2016</v>
      </c>
      <c r="H1504" s="1">
        <v>1</v>
      </c>
    </row>
    <row r="1505" spans="1:8" x14ac:dyDescent="0.3">
      <c r="A1505" s="15">
        <v>42382</v>
      </c>
      <c r="B1505" s="1">
        <v>0.1</v>
      </c>
      <c r="C1505" s="1">
        <v>0</v>
      </c>
      <c r="D1505" s="57">
        <f t="shared" si="51"/>
        <v>0</v>
      </c>
      <c r="E1505" s="1">
        <f t="shared" si="50"/>
        <v>2016</v>
      </c>
      <c r="H1505" s="1">
        <v>1</v>
      </c>
    </row>
    <row r="1506" spans="1:8" x14ac:dyDescent="0.3">
      <c r="A1506" s="15">
        <v>42381</v>
      </c>
      <c r="B1506" s="1">
        <v>0.1</v>
      </c>
      <c r="C1506" s="1">
        <v>0</v>
      </c>
      <c r="D1506" s="57">
        <f t="shared" si="51"/>
        <v>0</v>
      </c>
      <c r="E1506" s="1">
        <f t="shared" si="50"/>
        <v>2016</v>
      </c>
      <c r="H1506" s="1">
        <v>1</v>
      </c>
    </row>
    <row r="1507" spans="1:8" x14ac:dyDescent="0.3">
      <c r="A1507" s="15">
        <v>42380</v>
      </c>
      <c r="B1507" s="1">
        <v>0.1</v>
      </c>
      <c r="C1507" s="1">
        <v>0</v>
      </c>
      <c r="D1507" s="57">
        <f t="shared" si="51"/>
        <v>0</v>
      </c>
      <c r="E1507" s="1">
        <f t="shared" si="50"/>
        <v>2016</v>
      </c>
      <c r="H1507" s="1">
        <v>1</v>
      </c>
    </row>
    <row r="1508" spans="1:8" x14ac:dyDescent="0.3">
      <c r="A1508" s="15">
        <v>42377</v>
      </c>
      <c r="B1508" s="1">
        <v>0.1</v>
      </c>
      <c r="C1508" s="1">
        <v>0</v>
      </c>
      <c r="D1508" s="57">
        <f t="shared" si="51"/>
        <v>0</v>
      </c>
      <c r="E1508" s="1">
        <f t="shared" si="50"/>
        <v>2016</v>
      </c>
      <c r="H1508" s="1">
        <v>1</v>
      </c>
    </row>
    <row r="1509" spans="1:8" x14ac:dyDescent="0.3">
      <c r="A1509" s="15">
        <v>42376</v>
      </c>
      <c r="B1509" s="1">
        <v>0.1</v>
      </c>
      <c r="C1509" s="1">
        <v>0</v>
      </c>
      <c r="D1509" s="57">
        <f t="shared" si="51"/>
        <v>0</v>
      </c>
      <c r="E1509" s="1">
        <f t="shared" si="50"/>
        <v>2016</v>
      </c>
      <c r="H1509" s="1">
        <v>1</v>
      </c>
    </row>
    <row r="1510" spans="1:8" x14ac:dyDescent="0.3">
      <c r="A1510" s="15">
        <v>42375</v>
      </c>
      <c r="B1510" s="1">
        <v>0.1</v>
      </c>
      <c r="C1510" s="1">
        <v>0</v>
      </c>
      <c r="D1510" s="57">
        <f t="shared" si="51"/>
        <v>0</v>
      </c>
      <c r="E1510" s="1">
        <f t="shared" si="50"/>
        <v>2016</v>
      </c>
      <c r="H1510" s="1">
        <v>1</v>
      </c>
    </row>
    <row r="1511" spans="1:8" x14ac:dyDescent="0.3">
      <c r="A1511" s="15">
        <v>42374</v>
      </c>
      <c r="B1511" s="1">
        <v>0.1</v>
      </c>
      <c r="C1511" s="1">
        <v>0</v>
      </c>
      <c r="D1511" s="57">
        <f t="shared" si="51"/>
        <v>0</v>
      </c>
      <c r="E1511" s="1">
        <f t="shared" si="50"/>
        <v>2016</v>
      </c>
    </row>
    <row r="1512" spans="1:8" x14ac:dyDescent="0.3">
      <c r="A1512" s="15">
        <v>42373</v>
      </c>
      <c r="B1512" s="1">
        <v>0.1</v>
      </c>
      <c r="C1512" s="1">
        <v>0</v>
      </c>
      <c r="D1512" s="57">
        <f t="shared" si="51"/>
        <v>0</v>
      </c>
      <c r="E1512" s="1">
        <f t="shared" si="50"/>
        <v>2016</v>
      </c>
    </row>
    <row r="1513" spans="1:8" x14ac:dyDescent="0.3">
      <c r="A1513" s="15">
        <v>42369</v>
      </c>
      <c r="B1513" s="1">
        <v>0.1</v>
      </c>
      <c r="C1513" s="1">
        <v>0</v>
      </c>
      <c r="D1513" s="57">
        <f t="shared" si="51"/>
        <v>0</v>
      </c>
      <c r="E1513" s="1">
        <f t="shared" si="50"/>
        <v>2015</v>
      </c>
    </row>
    <row r="1514" spans="1:8" x14ac:dyDescent="0.3">
      <c r="A1514" s="15">
        <v>42368</v>
      </c>
      <c r="B1514" s="1">
        <v>0.05</v>
      </c>
      <c r="C1514" s="1">
        <v>0</v>
      </c>
      <c r="D1514" s="57">
        <f t="shared" si="51"/>
        <v>-0.69314718055994529</v>
      </c>
      <c r="E1514" s="1">
        <f t="shared" si="50"/>
        <v>2015</v>
      </c>
    </row>
    <row r="1515" spans="1:8" x14ac:dyDescent="0.3">
      <c r="A1515" s="15">
        <v>42367</v>
      </c>
      <c r="B1515" s="1">
        <v>0.05</v>
      </c>
      <c r="C1515" s="1">
        <v>0</v>
      </c>
      <c r="D1515" s="57">
        <f t="shared" si="51"/>
        <v>0</v>
      </c>
      <c r="E1515" s="1">
        <f t="shared" si="50"/>
        <v>2015</v>
      </c>
    </row>
    <row r="1516" spans="1:8" x14ac:dyDescent="0.3">
      <c r="A1516" s="15">
        <v>42362</v>
      </c>
      <c r="B1516" s="1">
        <v>0.05</v>
      </c>
      <c r="C1516" s="1">
        <v>0</v>
      </c>
      <c r="D1516" s="57">
        <f t="shared" si="51"/>
        <v>0</v>
      </c>
      <c r="E1516" s="1">
        <f t="shared" si="50"/>
        <v>2015</v>
      </c>
    </row>
    <row r="1517" spans="1:8" x14ac:dyDescent="0.3">
      <c r="A1517" s="15">
        <v>42361</v>
      </c>
      <c r="B1517" s="1">
        <v>0.05</v>
      </c>
      <c r="C1517" s="1">
        <v>0</v>
      </c>
      <c r="D1517" s="57">
        <f t="shared" si="51"/>
        <v>0</v>
      </c>
      <c r="E1517" s="1">
        <f t="shared" si="50"/>
        <v>2015</v>
      </c>
    </row>
    <row r="1518" spans="1:8" x14ac:dyDescent="0.3">
      <c r="A1518" s="15">
        <v>42360</v>
      </c>
      <c r="B1518" s="1">
        <v>0.05</v>
      </c>
      <c r="C1518" s="1">
        <v>0</v>
      </c>
      <c r="D1518" s="57">
        <f t="shared" si="51"/>
        <v>0</v>
      </c>
      <c r="E1518" s="1">
        <f t="shared" si="50"/>
        <v>2015</v>
      </c>
    </row>
    <row r="1519" spans="1:8" x14ac:dyDescent="0.3">
      <c r="A1519" s="15">
        <v>42359</v>
      </c>
      <c r="B1519" s="1">
        <v>0.15</v>
      </c>
      <c r="C1519" s="1">
        <v>0</v>
      </c>
      <c r="D1519" s="57">
        <f t="shared" si="51"/>
        <v>1.0986122886681096</v>
      </c>
      <c r="E1519" s="1">
        <f t="shared" si="50"/>
        <v>2015</v>
      </c>
    </row>
    <row r="1520" spans="1:8" x14ac:dyDescent="0.3">
      <c r="A1520" s="15">
        <v>42356</v>
      </c>
      <c r="B1520" s="1">
        <v>0.15</v>
      </c>
      <c r="C1520" s="1">
        <v>0</v>
      </c>
      <c r="D1520" s="57">
        <f t="shared" si="51"/>
        <v>0</v>
      </c>
      <c r="E1520" s="1">
        <f t="shared" si="50"/>
        <v>2015</v>
      </c>
    </row>
    <row r="1521" spans="1:5" x14ac:dyDescent="0.3">
      <c r="A1521" s="15">
        <v>42355</v>
      </c>
      <c r="B1521" s="1">
        <v>0.15</v>
      </c>
      <c r="C1521" s="1">
        <v>0</v>
      </c>
      <c r="D1521" s="57">
        <f t="shared" si="51"/>
        <v>0</v>
      </c>
      <c r="E1521" s="1">
        <f t="shared" si="50"/>
        <v>2015</v>
      </c>
    </row>
    <row r="1522" spans="1:5" x14ac:dyDescent="0.3">
      <c r="A1522" s="15">
        <v>42354</v>
      </c>
      <c r="B1522" s="1">
        <v>0.15</v>
      </c>
      <c r="C1522" s="1">
        <v>0</v>
      </c>
      <c r="D1522" s="57">
        <f t="shared" si="51"/>
        <v>0</v>
      </c>
      <c r="E1522" s="1">
        <f t="shared" si="50"/>
        <v>2015</v>
      </c>
    </row>
    <row r="1523" spans="1:5" x14ac:dyDescent="0.3">
      <c r="A1523" s="15">
        <v>42353</v>
      </c>
      <c r="B1523" s="1">
        <v>0.15</v>
      </c>
      <c r="C1523" s="1">
        <v>0</v>
      </c>
      <c r="D1523" s="57">
        <f t="shared" si="51"/>
        <v>0</v>
      </c>
      <c r="E1523" s="1">
        <f t="shared" si="50"/>
        <v>2015</v>
      </c>
    </row>
    <row r="1524" spans="1:5" x14ac:dyDescent="0.3">
      <c r="A1524" s="15">
        <v>42352</v>
      </c>
      <c r="B1524" s="1">
        <v>0.15</v>
      </c>
      <c r="C1524" s="1">
        <v>0</v>
      </c>
      <c r="D1524" s="57">
        <f t="shared" si="51"/>
        <v>0</v>
      </c>
      <c r="E1524" s="1">
        <f t="shared" si="50"/>
        <v>2015</v>
      </c>
    </row>
    <row r="1525" spans="1:5" x14ac:dyDescent="0.3">
      <c r="A1525" s="15">
        <v>42349</v>
      </c>
      <c r="B1525" s="1">
        <v>0.15</v>
      </c>
      <c r="C1525" s="1">
        <v>0</v>
      </c>
      <c r="D1525" s="57">
        <f t="shared" si="51"/>
        <v>0</v>
      </c>
      <c r="E1525" s="1">
        <f t="shared" si="50"/>
        <v>2015</v>
      </c>
    </row>
    <row r="1526" spans="1:5" x14ac:dyDescent="0.3">
      <c r="A1526" s="15">
        <v>42348</v>
      </c>
      <c r="B1526" s="1">
        <v>0.15</v>
      </c>
      <c r="C1526" s="1">
        <v>0</v>
      </c>
      <c r="D1526" s="57">
        <f t="shared" si="51"/>
        <v>0</v>
      </c>
      <c r="E1526" s="1">
        <f t="shared" si="50"/>
        <v>2015</v>
      </c>
    </row>
    <row r="1527" spans="1:5" x14ac:dyDescent="0.3">
      <c r="A1527" s="15">
        <v>42347</v>
      </c>
      <c r="B1527" s="1">
        <v>0.15</v>
      </c>
      <c r="C1527" s="1">
        <v>0</v>
      </c>
      <c r="D1527" s="57">
        <f t="shared" si="51"/>
        <v>0</v>
      </c>
      <c r="E1527" s="1">
        <f t="shared" si="50"/>
        <v>2015</v>
      </c>
    </row>
    <row r="1528" spans="1:5" x14ac:dyDescent="0.3">
      <c r="A1528" s="15">
        <v>42346</v>
      </c>
      <c r="B1528" s="1">
        <v>0.15</v>
      </c>
      <c r="C1528" s="1">
        <v>0</v>
      </c>
      <c r="D1528" s="57">
        <f t="shared" si="51"/>
        <v>0</v>
      </c>
      <c r="E1528" s="1">
        <f t="shared" si="50"/>
        <v>2015</v>
      </c>
    </row>
    <row r="1529" spans="1:5" x14ac:dyDescent="0.3">
      <c r="A1529" s="15">
        <v>42345</v>
      </c>
      <c r="B1529" s="1">
        <v>0.15</v>
      </c>
      <c r="C1529" s="1">
        <v>0</v>
      </c>
      <c r="D1529" s="57">
        <f t="shared" si="51"/>
        <v>0</v>
      </c>
      <c r="E1529" s="1">
        <f t="shared" si="50"/>
        <v>2015</v>
      </c>
    </row>
    <row r="1530" spans="1:5" x14ac:dyDescent="0.3">
      <c r="A1530" s="15">
        <v>42342</v>
      </c>
      <c r="B1530" s="1">
        <v>0.15</v>
      </c>
      <c r="C1530" s="1">
        <v>0</v>
      </c>
      <c r="D1530" s="57">
        <f t="shared" si="51"/>
        <v>0</v>
      </c>
      <c r="E1530" s="1">
        <f t="shared" si="50"/>
        <v>2015</v>
      </c>
    </row>
    <row r="1531" spans="1:5" x14ac:dyDescent="0.3">
      <c r="A1531" s="15">
        <v>42341</v>
      </c>
      <c r="B1531" s="1">
        <v>0.2</v>
      </c>
      <c r="C1531" s="1">
        <v>0</v>
      </c>
      <c r="D1531" s="57">
        <f t="shared" si="51"/>
        <v>0.28768207245178101</v>
      </c>
      <c r="E1531" s="1">
        <f t="shared" si="50"/>
        <v>2015</v>
      </c>
    </row>
    <row r="1532" spans="1:5" x14ac:dyDescent="0.3">
      <c r="A1532" s="15">
        <v>42340</v>
      </c>
      <c r="B1532" s="1">
        <v>0.2</v>
      </c>
      <c r="C1532" s="1">
        <v>0</v>
      </c>
      <c r="D1532" s="57">
        <f t="shared" si="51"/>
        <v>0</v>
      </c>
      <c r="E1532" s="1">
        <f t="shared" si="50"/>
        <v>2015</v>
      </c>
    </row>
    <row r="1533" spans="1:5" x14ac:dyDescent="0.3">
      <c r="A1533" s="15">
        <v>42339</v>
      </c>
      <c r="B1533" s="1">
        <v>0.2</v>
      </c>
      <c r="C1533" s="1">
        <v>0</v>
      </c>
      <c r="D1533" s="57">
        <f t="shared" si="51"/>
        <v>0</v>
      </c>
      <c r="E1533" s="1">
        <f t="shared" si="50"/>
        <v>2015</v>
      </c>
    </row>
    <row r="1534" spans="1:5" x14ac:dyDescent="0.3">
      <c r="A1534" s="15">
        <v>42338</v>
      </c>
      <c r="B1534" s="1">
        <v>0.2</v>
      </c>
      <c r="C1534" s="1">
        <v>0</v>
      </c>
      <c r="D1534" s="57">
        <f t="shared" si="51"/>
        <v>0</v>
      </c>
      <c r="E1534" s="1">
        <f t="shared" si="50"/>
        <v>2015</v>
      </c>
    </row>
    <row r="1535" spans="1:5" x14ac:dyDescent="0.3">
      <c r="A1535" s="15">
        <v>42335</v>
      </c>
      <c r="B1535" s="1">
        <v>0.2</v>
      </c>
      <c r="C1535" s="1">
        <v>0</v>
      </c>
      <c r="D1535" s="57">
        <f t="shared" si="51"/>
        <v>0</v>
      </c>
      <c r="E1535" s="1">
        <f t="shared" si="50"/>
        <v>2015</v>
      </c>
    </row>
    <row r="1536" spans="1:5" x14ac:dyDescent="0.3">
      <c r="A1536" s="15">
        <v>42334</v>
      </c>
      <c r="B1536" s="1">
        <v>0.2</v>
      </c>
      <c r="C1536" s="1">
        <v>0</v>
      </c>
      <c r="D1536" s="57">
        <f t="shared" si="51"/>
        <v>0</v>
      </c>
      <c r="E1536" s="1">
        <f t="shared" si="50"/>
        <v>2015</v>
      </c>
    </row>
    <row r="1537" spans="1:5" x14ac:dyDescent="0.3">
      <c r="A1537" s="15">
        <v>42333</v>
      </c>
      <c r="B1537" s="1">
        <v>0.2</v>
      </c>
      <c r="C1537" s="1">
        <v>0</v>
      </c>
      <c r="D1537" s="57">
        <f t="shared" si="51"/>
        <v>0</v>
      </c>
      <c r="E1537" s="1">
        <f t="shared" si="50"/>
        <v>2015</v>
      </c>
    </row>
    <row r="1538" spans="1:5" x14ac:dyDescent="0.3">
      <c r="A1538" s="15">
        <v>42332</v>
      </c>
      <c r="B1538" s="1">
        <v>0.2</v>
      </c>
      <c r="C1538" s="1">
        <v>0</v>
      </c>
      <c r="D1538" s="57">
        <f t="shared" si="51"/>
        <v>0</v>
      </c>
      <c r="E1538" s="1">
        <f t="shared" si="50"/>
        <v>2015</v>
      </c>
    </row>
    <row r="1539" spans="1:5" x14ac:dyDescent="0.3">
      <c r="A1539" s="15">
        <v>42331</v>
      </c>
      <c r="B1539" s="1">
        <v>0.2</v>
      </c>
      <c r="C1539" s="1">
        <v>0</v>
      </c>
      <c r="D1539" s="57">
        <f t="shared" si="51"/>
        <v>0</v>
      </c>
      <c r="E1539" s="1">
        <f t="shared" si="50"/>
        <v>2015</v>
      </c>
    </row>
    <row r="1540" spans="1:5" x14ac:dyDescent="0.3">
      <c r="A1540" s="15">
        <v>42328</v>
      </c>
      <c r="B1540" s="1">
        <v>0.2</v>
      </c>
      <c r="C1540" s="1">
        <v>0</v>
      </c>
      <c r="D1540" s="57">
        <f t="shared" si="51"/>
        <v>0</v>
      </c>
      <c r="E1540" s="1">
        <f t="shared" si="50"/>
        <v>2015</v>
      </c>
    </row>
    <row r="1541" spans="1:5" x14ac:dyDescent="0.3">
      <c r="A1541" s="15">
        <v>42327</v>
      </c>
      <c r="B1541" s="1">
        <v>0.2</v>
      </c>
      <c r="C1541" s="1">
        <v>0</v>
      </c>
      <c r="D1541" s="57">
        <f t="shared" si="51"/>
        <v>0</v>
      </c>
      <c r="E1541" s="1">
        <f t="shared" si="50"/>
        <v>2015</v>
      </c>
    </row>
    <row r="1542" spans="1:5" x14ac:dyDescent="0.3">
      <c r="A1542" s="15">
        <v>42326</v>
      </c>
      <c r="B1542" s="1">
        <v>0.2</v>
      </c>
      <c r="C1542" s="1">
        <v>0</v>
      </c>
      <c r="D1542" s="57">
        <f t="shared" si="51"/>
        <v>0</v>
      </c>
      <c r="E1542" s="1">
        <f t="shared" si="50"/>
        <v>2015</v>
      </c>
    </row>
    <row r="1543" spans="1:5" x14ac:dyDescent="0.3">
      <c r="A1543" s="15">
        <v>42325</v>
      </c>
      <c r="B1543" s="1">
        <v>0.2</v>
      </c>
      <c r="C1543" s="1">
        <v>0</v>
      </c>
      <c r="D1543" s="57">
        <f t="shared" si="51"/>
        <v>0</v>
      </c>
      <c r="E1543" s="1">
        <f t="shared" si="50"/>
        <v>2015</v>
      </c>
    </row>
    <row r="1544" spans="1:5" x14ac:dyDescent="0.3">
      <c r="A1544" s="15">
        <v>42324</v>
      </c>
      <c r="B1544" s="1">
        <v>0.2</v>
      </c>
      <c r="C1544" s="1">
        <v>0</v>
      </c>
      <c r="D1544" s="57">
        <f t="shared" si="51"/>
        <v>0</v>
      </c>
      <c r="E1544" s="1">
        <f t="shared" si="50"/>
        <v>2015</v>
      </c>
    </row>
    <row r="1545" spans="1:5" x14ac:dyDescent="0.3">
      <c r="A1545" s="15">
        <v>42321</v>
      </c>
      <c r="B1545" s="1">
        <v>0.15</v>
      </c>
      <c r="C1545" s="1">
        <v>0</v>
      </c>
      <c r="D1545" s="57">
        <f t="shared" si="51"/>
        <v>-0.28768207245178107</v>
      </c>
      <c r="E1545" s="1">
        <f t="shared" ref="E1545:E1608" si="52">YEAR(A1545)</f>
        <v>2015</v>
      </c>
    </row>
    <row r="1546" spans="1:5" x14ac:dyDescent="0.3">
      <c r="A1546" s="15">
        <v>42320</v>
      </c>
      <c r="B1546" s="1">
        <v>0.15</v>
      </c>
      <c r="C1546" s="1">
        <v>0</v>
      </c>
      <c r="D1546" s="57">
        <f t="shared" si="51"/>
        <v>0</v>
      </c>
      <c r="E1546" s="1">
        <f t="shared" si="52"/>
        <v>2015</v>
      </c>
    </row>
    <row r="1547" spans="1:5" x14ac:dyDescent="0.3">
      <c r="A1547" s="15">
        <v>42319</v>
      </c>
      <c r="B1547" s="1">
        <v>0.15</v>
      </c>
      <c r="C1547" s="1">
        <v>0</v>
      </c>
      <c r="D1547" s="57">
        <f t="shared" ref="D1547:D1610" si="53">LN((C1547+B1547)/(B1546))</f>
        <v>0</v>
      </c>
      <c r="E1547" s="1">
        <f t="shared" si="52"/>
        <v>2015</v>
      </c>
    </row>
    <row r="1548" spans="1:5" x14ac:dyDescent="0.3">
      <c r="A1548" s="15">
        <v>42318</v>
      </c>
      <c r="B1548" s="1">
        <v>0.15</v>
      </c>
      <c r="C1548" s="1">
        <v>0</v>
      </c>
      <c r="D1548" s="57">
        <f t="shared" si="53"/>
        <v>0</v>
      </c>
      <c r="E1548" s="1">
        <f t="shared" si="52"/>
        <v>2015</v>
      </c>
    </row>
    <row r="1549" spans="1:5" x14ac:dyDescent="0.3">
      <c r="A1549" s="15">
        <v>42317</v>
      </c>
      <c r="B1549" s="1">
        <v>0.15</v>
      </c>
      <c r="C1549" s="1">
        <v>0</v>
      </c>
      <c r="D1549" s="57">
        <f t="shared" si="53"/>
        <v>0</v>
      </c>
      <c r="E1549" s="1">
        <f t="shared" si="52"/>
        <v>2015</v>
      </c>
    </row>
    <row r="1550" spans="1:5" x14ac:dyDescent="0.3">
      <c r="A1550" s="15">
        <v>42314</v>
      </c>
      <c r="B1550" s="1">
        <v>0.15</v>
      </c>
      <c r="C1550" s="1">
        <v>0</v>
      </c>
      <c r="D1550" s="57">
        <f t="shared" si="53"/>
        <v>0</v>
      </c>
      <c r="E1550" s="1">
        <f t="shared" si="52"/>
        <v>2015</v>
      </c>
    </row>
    <row r="1551" spans="1:5" x14ac:dyDescent="0.3">
      <c r="A1551" s="15">
        <v>42313</v>
      </c>
      <c r="B1551" s="1">
        <v>0.15</v>
      </c>
      <c r="C1551" s="1">
        <v>0</v>
      </c>
      <c r="D1551" s="57">
        <f t="shared" si="53"/>
        <v>0</v>
      </c>
      <c r="E1551" s="1">
        <f t="shared" si="52"/>
        <v>2015</v>
      </c>
    </row>
    <row r="1552" spans="1:5" x14ac:dyDescent="0.3">
      <c r="A1552" s="15">
        <v>42312</v>
      </c>
      <c r="B1552" s="1">
        <v>0.15</v>
      </c>
      <c r="C1552" s="1">
        <v>0</v>
      </c>
      <c r="D1552" s="57">
        <f t="shared" si="53"/>
        <v>0</v>
      </c>
      <c r="E1552" s="1">
        <f t="shared" si="52"/>
        <v>2015</v>
      </c>
    </row>
    <row r="1553" spans="1:5" x14ac:dyDescent="0.3">
      <c r="A1553" s="15">
        <v>42311</v>
      </c>
      <c r="B1553" s="1">
        <v>0.15</v>
      </c>
      <c r="C1553" s="1">
        <v>0</v>
      </c>
      <c r="D1553" s="57">
        <f t="shared" si="53"/>
        <v>0</v>
      </c>
      <c r="E1553" s="1">
        <f t="shared" si="52"/>
        <v>2015</v>
      </c>
    </row>
    <row r="1554" spans="1:5" x14ac:dyDescent="0.3">
      <c r="A1554" s="15">
        <v>42310</v>
      </c>
      <c r="B1554" s="1">
        <v>0.15</v>
      </c>
      <c r="C1554" s="1">
        <v>0</v>
      </c>
      <c r="D1554" s="57">
        <f t="shared" si="53"/>
        <v>0</v>
      </c>
      <c r="E1554" s="1">
        <f t="shared" si="52"/>
        <v>2015</v>
      </c>
    </row>
    <row r="1555" spans="1:5" x14ac:dyDescent="0.3">
      <c r="A1555" s="15">
        <v>42307</v>
      </c>
      <c r="B1555" s="1">
        <v>0.15</v>
      </c>
      <c r="C1555" s="1">
        <v>0</v>
      </c>
      <c r="D1555" s="57">
        <f t="shared" si="53"/>
        <v>0</v>
      </c>
      <c r="E1555" s="1">
        <f t="shared" si="52"/>
        <v>2015</v>
      </c>
    </row>
    <row r="1556" spans="1:5" x14ac:dyDescent="0.3">
      <c r="A1556" s="15">
        <v>42306</v>
      </c>
      <c r="B1556" s="1">
        <v>0.15</v>
      </c>
      <c r="C1556" s="1">
        <v>0</v>
      </c>
      <c r="D1556" s="57">
        <f t="shared" si="53"/>
        <v>0</v>
      </c>
      <c r="E1556" s="1">
        <f t="shared" si="52"/>
        <v>2015</v>
      </c>
    </row>
    <row r="1557" spans="1:5" x14ac:dyDescent="0.3">
      <c r="A1557" s="15">
        <v>42305</v>
      </c>
      <c r="B1557" s="1">
        <v>0.2</v>
      </c>
      <c r="C1557" s="1">
        <v>0</v>
      </c>
      <c r="D1557" s="57">
        <f t="shared" si="53"/>
        <v>0.28768207245178101</v>
      </c>
      <c r="E1557" s="1">
        <f t="shared" si="52"/>
        <v>2015</v>
      </c>
    </row>
    <row r="1558" spans="1:5" x14ac:dyDescent="0.3">
      <c r="A1558" s="15">
        <v>42304</v>
      </c>
      <c r="B1558" s="1">
        <v>0.2</v>
      </c>
      <c r="C1558" s="1">
        <v>0</v>
      </c>
      <c r="D1558" s="57">
        <f t="shared" si="53"/>
        <v>0</v>
      </c>
      <c r="E1558" s="1">
        <f t="shared" si="52"/>
        <v>2015</v>
      </c>
    </row>
    <row r="1559" spans="1:5" x14ac:dyDescent="0.3">
      <c r="A1559" s="15">
        <v>42303</v>
      </c>
      <c r="B1559" s="1">
        <v>0.2</v>
      </c>
      <c r="C1559" s="1">
        <v>0</v>
      </c>
      <c r="D1559" s="57">
        <f t="shared" si="53"/>
        <v>0</v>
      </c>
      <c r="E1559" s="1">
        <f t="shared" si="52"/>
        <v>2015</v>
      </c>
    </row>
    <row r="1560" spans="1:5" x14ac:dyDescent="0.3">
      <c r="A1560" s="15">
        <v>42300</v>
      </c>
      <c r="B1560" s="1">
        <v>0.2</v>
      </c>
      <c r="C1560" s="1">
        <v>0</v>
      </c>
      <c r="D1560" s="57">
        <f t="shared" si="53"/>
        <v>0</v>
      </c>
      <c r="E1560" s="1">
        <f t="shared" si="52"/>
        <v>2015</v>
      </c>
    </row>
    <row r="1561" spans="1:5" x14ac:dyDescent="0.3">
      <c r="A1561" s="15">
        <v>42299</v>
      </c>
      <c r="B1561" s="1">
        <v>0.2</v>
      </c>
      <c r="C1561" s="1">
        <v>0</v>
      </c>
      <c r="D1561" s="57">
        <f t="shared" si="53"/>
        <v>0</v>
      </c>
      <c r="E1561" s="1">
        <f t="shared" si="52"/>
        <v>2015</v>
      </c>
    </row>
    <row r="1562" spans="1:5" x14ac:dyDescent="0.3">
      <c r="A1562" s="15">
        <v>42298</v>
      </c>
      <c r="B1562" s="1">
        <v>0.2</v>
      </c>
      <c r="C1562" s="1">
        <v>0</v>
      </c>
      <c r="D1562" s="57">
        <f t="shared" si="53"/>
        <v>0</v>
      </c>
      <c r="E1562" s="1">
        <f t="shared" si="52"/>
        <v>2015</v>
      </c>
    </row>
    <row r="1563" spans="1:5" x14ac:dyDescent="0.3">
      <c r="A1563" s="15">
        <v>42297</v>
      </c>
      <c r="B1563" s="1">
        <v>0.2</v>
      </c>
      <c r="C1563" s="1">
        <v>0</v>
      </c>
      <c r="D1563" s="57">
        <f t="shared" si="53"/>
        <v>0</v>
      </c>
      <c r="E1563" s="1">
        <f t="shared" si="52"/>
        <v>2015</v>
      </c>
    </row>
    <row r="1564" spans="1:5" x14ac:dyDescent="0.3">
      <c r="A1564" s="15">
        <v>42296</v>
      </c>
      <c r="B1564" s="1">
        <v>0.15</v>
      </c>
      <c r="C1564" s="1">
        <v>0</v>
      </c>
      <c r="D1564" s="57">
        <f t="shared" si="53"/>
        <v>-0.28768207245178107</v>
      </c>
      <c r="E1564" s="1">
        <f t="shared" si="52"/>
        <v>2015</v>
      </c>
    </row>
    <row r="1565" spans="1:5" x14ac:dyDescent="0.3">
      <c r="A1565" s="15">
        <v>42293</v>
      </c>
      <c r="B1565" s="1">
        <v>0.15</v>
      </c>
      <c r="C1565" s="1">
        <v>0</v>
      </c>
      <c r="D1565" s="57">
        <f t="shared" si="53"/>
        <v>0</v>
      </c>
      <c r="E1565" s="1">
        <f t="shared" si="52"/>
        <v>2015</v>
      </c>
    </row>
    <row r="1566" spans="1:5" x14ac:dyDescent="0.3">
      <c r="A1566" s="15">
        <v>42292</v>
      </c>
      <c r="B1566" s="1">
        <v>0.15</v>
      </c>
      <c r="C1566" s="1">
        <v>0</v>
      </c>
      <c r="D1566" s="57">
        <f t="shared" si="53"/>
        <v>0</v>
      </c>
      <c r="E1566" s="1">
        <f t="shared" si="52"/>
        <v>2015</v>
      </c>
    </row>
    <row r="1567" spans="1:5" x14ac:dyDescent="0.3">
      <c r="A1567" s="15">
        <v>42291</v>
      </c>
      <c r="B1567" s="1">
        <v>0.15</v>
      </c>
      <c r="C1567" s="1">
        <v>0</v>
      </c>
      <c r="D1567" s="57">
        <f t="shared" si="53"/>
        <v>0</v>
      </c>
      <c r="E1567" s="1">
        <f t="shared" si="52"/>
        <v>2015</v>
      </c>
    </row>
    <row r="1568" spans="1:5" x14ac:dyDescent="0.3">
      <c r="A1568" s="15">
        <v>42290</v>
      </c>
      <c r="B1568" s="1">
        <v>0.15</v>
      </c>
      <c r="C1568" s="1">
        <v>0</v>
      </c>
      <c r="D1568" s="57">
        <f t="shared" si="53"/>
        <v>0</v>
      </c>
      <c r="E1568" s="1">
        <f t="shared" si="52"/>
        <v>2015</v>
      </c>
    </row>
    <row r="1569" spans="1:5" x14ac:dyDescent="0.3">
      <c r="A1569" s="15">
        <v>42286</v>
      </c>
      <c r="B1569" s="1">
        <v>0.15</v>
      </c>
      <c r="C1569" s="1">
        <v>0</v>
      </c>
      <c r="D1569" s="57">
        <f t="shared" si="53"/>
        <v>0</v>
      </c>
      <c r="E1569" s="1">
        <f t="shared" si="52"/>
        <v>2015</v>
      </c>
    </row>
    <row r="1570" spans="1:5" x14ac:dyDescent="0.3">
      <c r="A1570" s="15">
        <v>42285</v>
      </c>
      <c r="B1570" s="1">
        <v>0.15</v>
      </c>
      <c r="C1570" s="1">
        <v>0</v>
      </c>
      <c r="D1570" s="57">
        <f t="shared" si="53"/>
        <v>0</v>
      </c>
      <c r="E1570" s="1">
        <f t="shared" si="52"/>
        <v>2015</v>
      </c>
    </row>
    <row r="1571" spans="1:5" x14ac:dyDescent="0.3">
      <c r="A1571" s="15">
        <v>42284</v>
      </c>
      <c r="B1571" s="1">
        <v>0.15</v>
      </c>
      <c r="C1571" s="1">
        <v>0</v>
      </c>
      <c r="D1571" s="57">
        <f t="shared" si="53"/>
        <v>0</v>
      </c>
      <c r="E1571" s="1">
        <f t="shared" si="52"/>
        <v>2015</v>
      </c>
    </row>
    <row r="1572" spans="1:5" x14ac:dyDescent="0.3">
      <c r="A1572" s="15">
        <v>42283</v>
      </c>
      <c r="B1572" s="1">
        <v>0.15</v>
      </c>
      <c r="C1572" s="1">
        <v>0</v>
      </c>
      <c r="D1572" s="57">
        <f t="shared" si="53"/>
        <v>0</v>
      </c>
      <c r="E1572" s="1">
        <f t="shared" si="52"/>
        <v>2015</v>
      </c>
    </row>
    <row r="1573" spans="1:5" x14ac:dyDescent="0.3">
      <c r="A1573" s="15">
        <v>42282</v>
      </c>
      <c r="B1573" s="1">
        <v>0.15</v>
      </c>
      <c r="C1573" s="1">
        <v>0</v>
      </c>
      <c r="D1573" s="57">
        <f t="shared" si="53"/>
        <v>0</v>
      </c>
      <c r="E1573" s="1">
        <f t="shared" si="52"/>
        <v>2015</v>
      </c>
    </row>
    <row r="1574" spans="1:5" x14ac:dyDescent="0.3">
      <c r="A1574" s="15">
        <v>42279</v>
      </c>
      <c r="B1574" s="1">
        <v>0.15</v>
      </c>
      <c r="C1574" s="1">
        <v>0</v>
      </c>
      <c r="D1574" s="57">
        <f t="shared" si="53"/>
        <v>0</v>
      </c>
      <c r="E1574" s="1">
        <f t="shared" si="52"/>
        <v>2015</v>
      </c>
    </row>
    <row r="1575" spans="1:5" x14ac:dyDescent="0.3">
      <c r="A1575" s="15">
        <v>42278</v>
      </c>
      <c r="B1575" s="1">
        <v>0.15</v>
      </c>
      <c r="C1575" s="1">
        <v>0</v>
      </c>
      <c r="D1575" s="57">
        <f t="shared" si="53"/>
        <v>0</v>
      </c>
      <c r="E1575" s="1">
        <f t="shared" si="52"/>
        <v>2015</v>
      </c>
    </row>
    <row r="1576" spans="1:5" x14ac:dyDescent="0.3">
      <c r="A1576" s="15">
        <v>42277</v>
      </c>
      <c r="B1576" s="1">
        <v>0.15</v>
      </c>
      <c r="C1576" s="1">
        <v>0</v>
      </c>
      <c r="D1576" s="57">
        <f t="shared" si="53"/>
        <v>0</v>
      </c>
      <c r="E1576" s="1">
        <f t="shared" si="52"/>
        <v>2015</v>
      </c>
    </row>
    <row r="1577" spans="1:5" x14ac:dyDescent="0.3">
      <c r="A1577" s="15">
        <v>42276</v>
      </c>
      <c r="B1577" s="1">
        <v>0.15</v>
      </c>
      <c r="C1577" s="1">
        <v>0</v>
      </c>
      <c r="D1577" s="57">
        <f t="shared" si="53"/>
        <v>0</v>
      </c>
      <c r="E1577" s="1">
        <f t="shared" si="52"/>
        <v>2015</v>
      </c>
    </row>
    <row r="1578" spans="1:5" x14ac:dyDescent="0.3">
      <c r="A1578" s="15">
        <v>42275</v>
      </c>
      <c r="B1578" s="1">
        <v>0.1</v>
      </c>
      <c r="C1578" s="1">
        <v>0</v>
      </c>
      <c r="D1578" s="57">
        <f t="shared" si="53"/>
        <v>-0.40546510810816427</v>
      </c>
      <c r="E1578" s="1">
        <f t="shared" si="52"/>
        <v>2015</v>
      </c>
    </row>
    <row r="1579" spans="1:5" x14ac:dyDescent="0.3">
      <c r="A1579" s="15">
        <v>42272</v>
      </c>
      <c r="B1579" s="1">
        <v>0.3</v>
      </c>
      <c r="C1579" s="1">
        <v>0</v>
      </c>
      <c r="D1579" s="57">
        <f t="shared" si="53"/>
        <v>1.0986122886681096</v>
      </c>
      <c r="E1579" s="1">
        <f t="shared" si="52"/>
        <v>2015</v>
      </c>
    </row>
    <row r="1580" spans="1:5" x14ac:dyDescent="0.3">
      <c r="A1580" s="15">
        <v>42271</v>
      </c>
      <c r="B1580" s="1">
        <v>0.3</v>
      </c>
      <c r="C1580" s="1">
        <v>0</v>
      </c>
      <c r="D1580" s="57">
        <f t="shared" si="53"/>
        <v>0</v>
      </c>
      <c r="E1580" s="1">
        <f t="shared" si="52"/>
        <v>2015</v>
      </c>
    </row>
    <row r="1581" spans="1:5" x14ac:dyDescent="0.3">
      <c r="A1581" s="15">
        <v>42270</v>
      </c>
      <c r="B1581" s="1">
        <v>0.15</v>
      </c>
      <c r="C1581" s="1">
        <v>0</v>
      </c>
      <c r="D1581" s="57">
        <f t="shared" si="53"/>
        <v>-0.69314718055994529</v>
      </c>
      <c r="E1581" s="1">
        <f t="shared" si="52"/>
        <v>2015</v>
      </c>
    </row>
    <row r="1582" spans="1:5" x14ac:dyDescent="0.3">
      <c r="A1582" s="15">
        <v>42269</v>
      </c>
      <c r="B1582" s="1">
        <v>0.15</v>
      </c>
      <c r="C1582" s="1">
        <v>0</v>
      </c>
      <c r="D1582" s="57">
        <f t="shared" si="53"/>
        <v>0</v>
      </c>
      <c r="E1582" s="1">
        <f t="shared" si="52"/>
        <v>2015</v>
      </c>
    </row>
    <row r="1583" spans="1:5" x14ac:dyDescent="0.3">
      <c r="A1583" s="15">
        <v>42268</v>
      </c>
      <c r="B1583" s="1">
        <v>0.15</v>
      </c>
      <c r="C1583" s="1">
        <v>0</v>
      </c>
      <c r="D1583" s="57">
        <f t="shared" si="53"/>
        <v>0</v>
      </c>
      <c r="E1583" s="1">
        <f t="shared" si="52"/>
        <v>2015</v>
      </c>
    </row>
    <row r="1584" spans="1:5" x14ac:dyDescent="0.3">
      <c r="A1584" s="15">
        <v>42265</v>
      </c>
      <c r="B1584" s="1">
        <v>0.15</v>
      </c>
      <c r="C1584" s="1">
        <v>0</v>
      </c>
      <c r="D1584" s="57">
        <f t="shared" si="53"/>
        <v>0</v>
      </c>
      <c r="E1584" s="1">
        <f t="shared" si="52"/>
        <v>2015</v>
      </c>
    </row>
    <row r="1585" spans="1:5" x14ac:dyDescent="0.3">
      <c r="A1585" s="15">
        <v>42264</v>
      </c>
      <c r="B1585" s="1">
        <v>0.25</v>
      </c>
      <c r="C1585" s="1">
        <v>0</v>
      </c>
      <c r="D1585" s="57">
        <f t="shared" si="53"/>
        <v>0.51082562376599072</v>
      </c>
      <c r="E1585" s="1">
        <f t="shared" si="52"/>
        <v>2015</v>
      </c>
    </row>
    <row r="1586" spans="1:5" x14ac:dyDescent="0.3">
      <c r="A1586" s="15">
        <v>42263</v>
      </c>
      <c r="B1586" s="1">
        <v>0.25</v>
      </c>
      <c r="C1586" s="1">
        <v>0</v>
      </c>
      <c r="D1586" s="57">
        <f t="shared" si="53"/>
        <v>0</v>
      </c>
      <c r="E1586" s="1">
        <f t="shared" si="52"/>
        <v>2015</v>
      </c>
    </row>
    <row r="1587" spans="1:5" x14ac:dyDescent="0.3">
      <c r="A1587" s="15">
        <v>42262</v>
      </c>
      <c r="B1587" s="1">
        <v>0.25</v>
      </c>
      <c r="C1587" s="1">
        <v>0</v>
      </c>
      <c r="D1587" s="57">
        <f t="shared" si="53"/>
        <v>0</v>
      </c>
      <c r="E1587" s="1">
        <f t="shared" si="52"/>
        <v>2015</v>
      </c>
    </row>
    <row r="1588" spans="1:5" x14ac:dyDescent="0.3">
      <c r="A1588" s="15">
        <v>42261</v>
      </c>
      <c r="B1588" s="1">
        <v>0.25</v>
      </c>
      <c r="C1588" s="1">
        <v>0</v>
      </c>
      <c r="D1588" s="57">
        <f t="shared" si="53"/>
        <v>0</v>
      </c>
      <c r="E1588" s="1">
        <f t="shared" si="52"/>
        <v>2015</v>
      </c>
    </row>
    <row r="1589" spans="1:5" x14ac:dyDescent="0.3">
      <c r="A1589" s="15">
        <v>42258</v>
      </c>
      <c r="B1589" s="1">
        <v>0.3</v>
      </c>
      <c r="C1589" s="1">
        <v>0</v>
      </c>
      <c r="D1589" s="57">
        <f t="shared" si="53"/>
        <v>0.18232155679395459</v>
      </c>
      <c r="E1589" s="1">
        <f t="shared" si="52"/>
        <v>2015</v>
      </c>
    </row>
    <row r="1590" spans="1:5" x14ac:dyDescent="0.3">
      <c r="A1590" s="15">
        <v>42257</v>
      </c>
      <c r="B1590" s="1">
        <v>0.3</v>
      </c>
      <c r="C1590" s="1">
        <v>0</v>
      </c>
      <c r="D1590" s="57">
        <f t="shared" si="53"/>
        <v>0</v>
      </c>
      <c r="E1590" s="1">
        <f t="shared" si="52"/>
        <v>2015</v>
      </c>
    </row>
    <row r="1591" spans="1:5" x14ac:dyDescent="0.3">
      <c r="A1591" s="15">
        <v>42256</v>
      </c>
      <c r="B1591" s="1">
        <v>0.35</v>
      </c>
      <c r="C1591" s="1">
        <v>0</v>
      </c>
      <c r="D1591" s="57">
        <f t="shared" si="53"/>
        <v>0.15415067982725836</v>
      </c>
      <c r="E1591" s="1">
        <f t="shared" si="52"/>
        <v>2015</v>
      </c>
    </row>
    <row r="1592" spans="1:5" x14ac:dyDescent="0.3">
      <c r="A1592" s="15">
        <v>42255</v>
      </c>
      <c r="B1592" s="1">
        <v>0.4</v>
      </c>
      <c r="C1592" s="1">
        <v>0</v>
      </c>
      <c r="D1592" s="57">
        <f t="shared" si="53"/>
        <v>0.13353139262452277</v>
      </c>
      <c r="E1592" s="1">
        <f t="shared" si="52"/>
        <v>2015</v>
      </c>
    </row>
    <row r="1593" spans="1:5" x14ac:dyDescent="0.3">
      <c r="A1593" s="15">
        <v>42251</v>
      </c>
      <c r="B1593" s="1">
        <v>0.4</v>
      </c>
      <c r="C1593" s="1">
        <v>0</v>
      </c>
      <c r="D1593" s="57">
        <f t="shared" si="53"/>
        <v>0</v>
      </c>
      <c r="E1593" s="1">
        <f t="shared" si="52"/>
        <v>2015</v>
      </c>
    </row>
    <row r="1594" spans="1:5" x14ac:dyDescent="0.3">
      <c r="A1594" s="15">
        <v>42250</v>
      </c>
      <c r="B1594" s="1">
        <v>0.4</v>
      </c>
      <c r="C1594" s="1">
        <v>0</v>
      </c>
      <c r="D1594" s="57">
        <f t="shared" si="53"/>
        <v>0</v>
      </c>
      <c r="E1594" s="1">
        <f t="shared" si="52"/>
        <v>2015</v>
      </c>
    </row>
    <row r="1595" spans="1:5" x14ac:dyDescent="0.3">
      <c r="A1595" s="15">
        <v>42249</v>
      </c>
      <c r="B1595" s="1">
        <v>0.4</v>
      </c>
      <c r="C1595" s="1">
        <v>0</v>
      </c>
      <c r="D1595" s="57">
        <f t="shared" si="53"/>
        <v>0</v>
      </c>
      <c r="E1595" s="1">
        <f t="shared" si="52"/>
        <v>2015</v>
      </c>
    </row>
    <row r="1596" spans="1:5" x14ac:dyDescent="0.3">
      <c r="A1596" s="15">
        <v>42248</v>
      </c>
      <c r="B1596" s="1">
        <v>0.4</v>
      </c>
      <c r="C1596" s="1">
        <v>0</v>
      </c>
      <c r="D1596" s="57">
        <f t="shared" si="53"/>
        <v>0</v>
      </c>
      <c r="E1596" s="1">
        <f t="shared" si="52"/>
        <v>2015</v>
      </c>
    </row>
    <row r="1597" spans="1:5" x14ac:dyDescent="0.3">
      <c r="A1597" s="15">
        <v>42247</v>
      </c>
      <c r="B1597" s="1">
        <v>0.4</v>
      </c>
      <c r="C1597" s="1">
        <v>0</v>
      </c>
      <c r="D1597" s="57">
        <f t="shared" si="53"/>
        <v>0</v>
      </c>
      <c r="E1597" s="1">
        <f t="shared" si="52"/>
        <v>2015</v>
      </c>
    </row>
    <row r="1598" spans="1:5" x14ac:dyDescent="0.3">
      <c r="A1598" s="15">
        <v>42244</v>
      </c>
      <c r="B1598" s="1">
        <v>0.4</v>
      </c>
      <c r="C1598" s="1">
        <v>0</v>
      </c>
      <c r="D1598" s="57">
        <f t="shared" si="53"/>
        <v>0</v>
      </c>
      <c r="E1598" s="1">
        <f t="shared" si="52"/>
        <v>2015</v>
      </c>
    </row>
    <row r="1599" spans="1:5" x14ac:dyDescent="0.3">
      <c r="A1599" s="15">
        <v>42243</v>
      </c>
      <c r="B1599" s="1">
        <v>0.4</v>
      </c>
      <c r="C1599" s="1">
        <v>0</v>
      </c>
      <c r="D1599" s="57">
        <f t="shared" si="53"/>
        <v>0</v>
      </c>
      <c r="E1599" s="1">
        <f t="shared" si="52"/>
        <v>2015</v>
      </c>
    </row>
    <row r="1600" spans="1:5" x14ac:dyDescent="0.3">
      <c r="A1600" s="15">
        <v>42242</v>
      </c>
      <c r="B1600" s="1">
        <v>0.4</v>
      </c>
      <c r="C1600" s="1">
        <v>0</v>
      </c>
      <c r="D1600" s="57">
        <f t="shared" si="53"/>
        <v>0</v>
      </c>
      <c r="E1600" s="1">
        <f t="shared" si="52"/>
        <v>2015</v>
      </c>
    </row>
    <row r="1601" spans="1:5" x14ac:dyDescent="0.3">
      <c r="A1601" s="15">
        <v>42241</v>
      </c>
      <c r="B1601" s="1">
        <v>0.4</v>
      </c>
      <c r="C1601" s="1">
        <v>0</v>
      </c>
      <c r="D1601" s="57">
        <f t="shared" si="53"/>
        <v>0</v>
      </c>
      <c r="E1601" s="1">
        <f t="shared" si="52"/>
        <v>2015</v>
      </c>
    </row>
    <row r="1602" spans="1:5" x14ac:dyDescent="0.3">
      <c r="A1602" s="15">
        <v>42240</v>
      </c>
      <c r="B1602" s="1">
        <v>0.4</v>
      </c>
      <c r="C1602" s="1">
        <v>0</v>
      </c>
      <c r="D1602" s="57">
        <f t="shared" si="53"/>
        <v>0</v>
      </c>
      <c r="E1602" s="1">
        <f t="shared" si="52"/>
        <v>2015</v>
      </c>
    </row>
    <row r="1603" spans="1:5" x14ac:dyDescent="0.3">
      <c r="A1603" s="15">
        <v>42237</v>
      </c>
      <c r="B1603" s="1">
        <v>0.4</v>
      </c>
      <c r="C1603" s="1">
        <v>0</v>
      </c>
      <c r="D1603" s="57">
        <f t="shared" si="53"/>
        <v>0</v>
      </c>
      <c r="E1603" s="1">
        <f t="shared" si="52"/>
        <v>2015</v>
      </c>
    </row>
    <row r="1604" spans="1:5" x14ac:dyDescent="0.3">
      <c r="A1604" s="15">
        <v>42236</v>
      </c>
      <c r="B1604" s="1">
        <v>0.4</v>
      </c>
      <c r="C1604" s="1">
        <v>0</v>
      </c>
      <c r="D1604" s="57">
        <f t="shared" si="53"/>
        <v>0</v>
      </c>
      <c r="E1604" s="1">
        <f t="shared" si="52"/>
        <v>2015</v>
      </c>
    </row>
    <row r="1605" spans="1:5" x14ac:dyDescent="0.3">
      <c r="A1605" s="15">
        <v>42235</v>
      </c>
      <c r="B1605" s="1">
        <v>0.4</v>
      </c>
      <c r="C1605" s="1">
        <v>0</v>
      </c>
      <c r="D1605" s="57">
        <f t="shared" si="53"/>
        <v>0</v>
      </c>
      <c r="E1605" s="1">
        <f t="shared" si="52"/>
        <v>2015</v>
      </c>
    </row>
    <row r="1606" spans="1:5" x14ac:dyDescent="0.3">
      <c r="A1606" s="15">
        <v>42234</v>
      </c>
      <c r="B1606" s="1">
        <v>0.4</v>
      </c>
      <c r="C1606" s="1">
        <v>0</v>
      </c>
      <c r="D1606" s="57">
        <f t="shared" si="53"/>
        <v>0</v>
      </c>
      <c r="E1606" s="1">
        <f t="shared" si="52"/>
        <v>2015</v>
      </c>
    </row>
    <row r="1607" spans="1:5" x14ac:dyDescent="0.3">
      <c r="A1607" s="15">
        <v>42233</v>
      </c>
      <c r="B1607" s="1">
        <v>0.4</v>
      </c>
      <c r="C1607" s="1">
        <v>0</v>
      </c>
      <c r="D1607" s="57">
        <f t="shared" si="53"/>
        <v>0</v>
      </c>
      <c r="E1607" s="1">
        <f t="shared" si="52"/>
        <v>2015</v>
      </c>
    </row>
    <row r="1608" spans="1:5" x14ac:dyDescent="0.3">
      <c r="A1608" s="15">
        <v>42230</v>
      </c>
      <c r="B1608" s="1">
        <v>0.4</v>
      </c>
      <c r="C1608" s="1">
        <v>0</v>
      </c>
      <c r="D1608" s="57">
        <f t="shared" si="53"/>
        <v>0</v>
      </c>
      <c r="E1608" s="1">
        <f t="shared" si="52"/>
        <v>2015</v>
      </c>
    </row>
    <row r="1609" spans="1:5" x14ac:dyDescent="0.3">
      <c r="A1609" s="15">
        <v>42229</v>
      </c>
      <c r="B1609" s="1">
        <v>0.4</v>
      </c>
      <c r="C1609" s="1">
        <v>0</v>
      </c>
      <c r="D1609" s="57">
        <f t="shared" si="53"/>
        <v>0</v>
      </c>
      <c r="E1609" s="1">
        <f t="shared" ref="E1609:E1672" si="54">YEAR(A1609)</f>
        <v>2015</v>
      </c>
    </row>
    <row r="1610" spans="1:5" x14ac:dyDescent="0.3">
      <c r="A1610" s="15">
        <v>42228</v>
      </c>
      <c r="B1610" s="1">
        <v>0.4</v>
      </c>
      <c r="C1610" s="1">
        <v>0</v>
      </c>
      <c r="D1610" s="57">
        <f t="shared" si="53"/>
        <v>0</v>
      </c>
      <c r="E1610" s="1">
        <f t="shared" si="54"/>
        <v>2015</v>
      </c>
    </row>
    <row r="1611" spans="1:5" x14ac:dyDescent="0.3">
      <c r="A1611" s="15">
        <v>42227</v>
      </c>
      <c r="B1611" s="1">
        <v>0.4</v>
      </c>
      <c r="C1611" s="1">
        <v>0</v>
      </c>
      <c r="D1611" s="57">
        <f t="shared" ref="D1611:D1674" si="55">LN((C1611+B1611)/(B1610))</f>
        <v>0</v>
      </c>
      <c r="E1611" s="1">
        <f t="shared" si="54"/>
        <v>2015</v>
      </c>
    </row>
    <row r="1612" spans="1:5" x14ac:dyDescent="0.3">
      <c r="A1612" s="15">
        <v>42226</v>
      </c>
      <c r="B1612" s="1">
        <v>0.4</v>
      </c>
      <c r="C1612" s="1">
        <v>0</v>
      </c>
      <c r="D1612" s="57">
        <f t="shared" si="55"/>
        <v>0</v>
      </c>
      <c r="E1612" s="1">
        <f t="shared" si="54"/>
        <v>2015</v>
      </c>
    </row>
    <row r="1613" spans="1:5" x14ac:dyDescent="0.3">
      <c r="A1613" s="15">
        <v>42223</v>
      </c>
      <c r="B1613" s="1">
        <v>0.4</v>
      </c>
      <c r="C1613" s="1">
        <v>0</v>
      </c>
      <c r="D1613" s="57">
        <f t="shared" si="55"/>
        <v>0</v>
      </c>
      <c r="E1613" s="1">
        <f t="shared" si="54"/>
        <v>2015</v>
      </c>
    </row>
    <row r="1614" spans="1:5" x14ac:dyDescent="0.3">
      <c r="A1614" s="15">
        <v>42222</v>
      </c>
      <c r="B1614" s="1">
        <v>0.25</v>
      </c>
      <c r="C1614" s="1">
        <v>0</v>
      </c>
      <c r="D1614" s="57">
        <f t="shared" si="55"/>
        <v>-0.47000362924573558</v>
      </c>
      <c r="E1614" s="1">
        <f t="shared" si="54"/>
        <v>2015</v>
      </c>
    </row>
    <row r="1615" spans="1:5" x14ac:dyDescent="0.3">
      <c r="A1615" s="15">
        <v>42221</v>
      </c>
      <c r="B1615" s="1">
        <v>0.25</v>
      </c>
      <c r="C1615" s="1">
        <v>0</v>
      </c>
      <c r="D1615" s="57">
        <f t="shared" si="55"/>
        <v>0</v>
      </c>
      <c r="E1615" s="1">
        <f t="shared" si="54"/>
        <v>2015</v>
      </c>
    </row>
    <row r="1616" spans="1:5" x14ac:dyDescent="0.3">
      <c r="A1616" s="15">
        <v>42220</v>
      </c>
      <c r="B1616" s="1">
        <v>0.25</v>
      </c>
      <c r="C1616" s="1">
        <v>0</v>
      </c>
      <c r="D1616" s="57">
        <f t="shared" si="55"/>
        <v>0</v>
      </c>
      <c r="E1616" s="1">
        <f t="shared" si="54"/>
        <v>2015</v>
      </c>
    </row>
    <row r="1617" spans="1:5" x14ac:dyDescent="0.3">
      <c r="A1617" s="15">
        <v>42216</v>
      </c>
      <c r="B1617" s="1">
        <v>0.25</v>
      </c>
      <c r="C1617" s="1">
        <v>0</v>
      </c>
      <c r="D1617" s="57">
        <f t="shared" si="55"/>
        <v>0</v>
      </c>
      <c r="E1617" s="1">
        <f t="shared" si="54"/>
        <v>2015</v>
      </c>
    </row>
    <row r="1618" spans="1:5" x14ac:dyDescent="0.3">
      <c r="A1618" s="15">
        <v>42215</v>
      </c>
      <c r="B1618" s="1">
        <v>0.25</v>
      </c>
      <c r="C1618" s="1">
        <v>0</v>
      </c>
      <c r="D1618" s="57">
        <f t="shared" si="55"/>
        <v>0</v>
      </c>
      <c r="E1618" s="1">
        <f t="shared" si="54"/>
        <v>2015</v>
      </c>
    </row>
    <row r="1619" spans="1:5" x14ac:dyDescent="0.3">
      <c r="A1619" s="15">
        <v>42214</v>
      </c>
      <c r="B1619" s="1">
        <v>0.25</v>
      </c>
      <c r="C1619" s="1">
        <v>0</v>
      </c>
      <c r="D1619" s="57">
        <f t="shared" si="55"/>
        <v>0</v>
      </c>
      <c r="E1619" s="1">
        <f t="shared" si="54"/>
        <v>2015</v>
      </c>
    </row>
    <row r="1620" spans="1:5" x14ac:dyDescent="0.3">
      <c r="A1620" s="15">
        <v>42213</v>
      </c>
      <c r="B1620" s="1">
        <v>0.25</v>
      </c>
      <c r="C1620" s="1">
        <v>0</v>
      </c>
      <c r="D1620" s="57">
        <f t="shared" si="55"/>
        <v>0</v>
      </c>
      <c r="E1620" s="1">
        <f t="shared" si="54"/>
        <v>2015</v>
      </c>
    </row>
    <row r="1621" spans="1:5" x14ac:dyDescent="0.3">
      <c r="A1621" s="15">
        <v>42212</v>
      </c>
      <c r="B1621" s="1">
        <v>0.3</v>
      </c>
      <c r="C1621" s="1">
        <v>0</v>
      </c>
      <c r="D1621" s="57">
        <f t="shared" si="55"/>
        <v>0.18232155679395459</v>
      </c>
      <c r="E1621" s="1">
        <f t="shared" si="54"/>
        <v>2015</v>
      </c>
    </row>
    <row r="1622" spans="1:5" x14ac:dyDescent="0.3">
      <c r="A1622" s="15">
        <v>42209</v>
      </c>
      <c r="B1622" s="1">
        <v>0.3</v>
      </c>
      <c r="C1622" s="1">
        <v>0</v>
      </c>
      <c r="D1622" s="57">
        <f t="shared" si="55"/>
        <v>0</v>
      </c>
      <c r="E1622" s="1">
        <f t="shared" si="54"/>
        <v>2015</v>
      </c>
    </row>
    <row r="1623" spans="1:5" x14ac:dyDescent="0.3">
      <c r="A1623" s="15">
        <v>42208</v>
      </c>
      <c r="B1623" s="1">
        <v>0.3</v>
      </c>
      <c r="C1623" s="1">
        <v>0</v>
      </c>
      <c r="D1623" s="57">
        <f t="shared" si="55"/>
        <v>0</v>
      </c>
      <c r="E1623" s="1">
        <f t="shared" si="54"/>
        <v>2015</v>
      </c>
    </row>
    <row r="1624" spans="1:5" x14ac:dyDescent="0.3">
      <c r="A1624" s="15">
        <v>42207</v>
      </c>
      <c r="B1624" s="1">
        <v>0.3</v>
      </c>
      <c r="C1624" s="1">
        <v>0</v>
      </c>
      <c r="D1624" s="57">
        <f t="shared" si="55"/>
        <v>0</v>
      </c>
      <c r="E1624" s="1">
        <f t="shared" si="54"/>
        <v>2015</v>
      </c>
    </row>
    <row r="1625" spans="1:5" x14ac:dyDescent="0.3">
      <c r="A1625" s="15">
        <v>42206</v>
      </c>
      <c r="B1625" s="1">
        <v>0.3</v>
      </c>
      <c r="C1625" s="1">
        <v>0</v>
      </c>
      <c r="D1625" s="57">
        <f t="shared" si="55"/>
        <v>0</v>
      </c>
      <c r="E1625" s="1">
        <f t="shared" si="54"/>
        <v>2015</v>
      </c>
    </row>
    <row r="1626" spans="1:5" x14ac:dyDescent="0.3">
      <c r="A1626" s="15">
        <v>42205</v>
      </c>
      <c r="B1626" s="1">
        <v>0.3</v>
      </c>
      <c r="C1626" s="1">
        <v>0</v>
      </c>
      <c r="D1626" s="57">
        <f t="shared" si="55"/>
        <v>0</v>
      </c>
      <c r="E1626" s="1">
        <f t="shared" si="54"/>
        <v>2015</v>
      </c>
    </row>
    <row r="1627" spans="1:5" x14ac:dyDescent="0.3">
      <c r="A1627" s="15">
        <v>42202</v>
      </c>
      <c r="B1627" s="1">
        <v>0.3</v>
      </c>
      <c r="C1627" s="1">
        <v>0</v>
      </c>
      <c r="D1627" s="57">
        <f t="shared" si="55"/>
        <v>0</v>
      </c>
      <c r="E1627" s="1">
        <f t="shared" si="54"/>
        <v>2015</v>
      </c>
    </row>
    <row r="1628" spans="1:5" x14ac:dyDescent="0.3">
      <c r="A1628" s="15">
        <v>42201</v>
      </c>
      <c r="B1628" s="1">
        <v>0.3</v>
      </c>
      <c r="C1628" s="1">
        <v>0</v>
      </c>
      <c r="D1628" s="57">
        <f t="shared" si="55"/>
        <v>0</v>
      </c>
      <c r="E1628" s="1">
        <f t="shared" si="54"/>
        <v>2015</v>
      </c>
    </row>
    <row r="1629" spans="1:5" x14ac:dyDescent="0.3">
      <c r="A1629" s="15">
        <v>42200</v>
      </c>
      <c r="B1629" s="1">
        <v>0.3</v>
      </c>
      <c r="C1629" s="1">
        <v>0</v>
      </c>
      <c r="D1629" s="57">
        <f t="shared" si="55"/>
        <v>0</v>
      </c>
      <c r="E1629" s="1">
        <f t="shared" si="54"/>
        <v>2015</v>
      </c>
    </row>
    <row r="1630" spans="1:5" x14ac:dyDescent="0.3">
      <c r="A1630" s="15">
        <v>42199</v>
      </c>
      <c r="B1630" s="1">
        <v>0.3</v>
      </c>
      <c r="C1630" s="1">
        <v>0</v>
      </c>
      <c r="D1630" s="57">
        <f t="shared" si="55"/>
        <v>0</v>
      </c>
      <c r="E1630" s="1">
        <f t="shared" si="54"/>
        <v>2015</v>
      </c>
    </row>
    <row r="1631" spans="1:5" x14ac:dyDescent="0.3">
      <c r="A1631" s="15">
        <v>42198</v>
      </c>
      <c r="B1631" s="1">
        <v>0.3</v>
      </c>
      <c r="C1631" s="1">
        <v>0</v>
      </c>
      <c r="D1631" s="57">
        <f t="shared" si="55"/>
        <v>0</v>
      </c>
      <c r="E1631" s="1">
        <f t="shared" si="54"/>
        <v>2015</v>
      </c>
    </row>
    <row r="1632" spans="1:5" x14ac:dyDescent="0.3">
      <c r="A1632" s="15">
        <v>42195</v>
      </c>
      <c r="B1632" s="1">
        <v>0.3</v>
      </c>
      <c r="C1632" s="1">
        <v>0</v>
      </c>
      <c r="D1632" s="57">
        <f t="shared" si="55"/>
        <v>0</v>
      </c>
      <c r="E1632" s="1">
        <f t="shared" si="54"/>
        <v>2015</v>
      </c>
    </row>
    <row r="1633" spans="1:5" x14ac:dyDescent="0.3">
      <c r="A1633" s="15">
        <v>42194</v>
      </c>
      <c r="B1633" s="1">
        <v>0.3</v>
      </c>
      <c r="C1633" s="1">
        <v>0</v>
      </c>
      <c r="D1633" s="57">
        <f t="shared" si="55"/>
        <v>0</v>
      </c>
      <c r="E1633" s="1">
        <f t="shared" si="54"/>
        <v>2015</v>
      </c>
    </row>
    <row r="1634" spans="1:5" x14ac:dyDescent="0.3">
      <c r="A1634" s="15">
        <v>42193</v>
      </c>
      <c r="B1634" s="1">
        <v>0.3</v>
      </c>
      <c r="C1634" s="1">
        <v>0</v>
      </c>
      <c r="D1634" s="57">
        <f t="shared" si="55"/>
        <v>0</v>
      </c>
      <c r="E1634" s="1">
        <f t="shared" si="54"/>
        <v>2015</v>
      </c>
    </row>
    <row r="1635" spans="1:5" x14ac:dyDescent="0.3">
      <c r="A1635" s="15">
        <v>42192</v>
      </c>
      <c r="B1635" s="1">
        <v>0.3</v>
      </c>
      <c r="C1635" s="1">
        <v>0</v>
      </c>
      <c r="D1635" s="57">
        <f t="shared" si="55"/>
        <v>0</v>
      </c>
      <c r="E1635" s="1">
        <f t="shared" si="54"/>
        <v>2015</v>
      </c>
    </row>
    <row r="1636" spans="1:5" x14ac:dyDescent="0.3">
      <c r="A1636" s="15">
        <v>42191</v>
      </c>
      <c r="B1636" s="1">
        <v>0.3</v>
      </c>
      <c r="C1636" s="1">
        <v>0</v>
      </c>
      <c r="D1636" s="57">
        <f t="shared" si="55"/>
        <v>0</v>
      </c>
      <c r="E1636" s="1">
        <f t="shared" si="54"/>
        <v>2015</v>
      </c>
    </row>
    <row r="1637" spans="1:5" x14ac:dyDescent="0.3">
      <c r="A1637" s="15">
        <v>42188</v>
      </c>
      <c r="B1637" s="1">
        <v>0.3</v>
      </c>
      <c r="C1637" s="1">
        <v>0</v>
      </c>
      <c r="D1637" s="57">
        <f t="shared" si="55"/>
        <v>0</v>
      </c>
      <c r="E1637" s="1">
        <f t="shared" si="54"/>
        <v>2015</v>
      </c>
    </row>
    <row r="1638" spans="1:5" x14ac:dyDescent="0.3">
      <c r="A1638" s="15">
        <v>42187</v>
      </c>
      <c r="B1638" s="1">
        <v>0.3</v>
      </c>
      <c r="C1638" s="1">
        <v>0</v>
      </c>
      <c r="D1638" s="57">
        <f t="shared" si="55"/>
        <v>0</v>
      </c>
      <c r="E1638" s="1">
        <f t="shared" si="54"/>
        <v>2015</v>
      </c>
    </row>
    <row r="1639" spans="1:5" x14ac:dyDescent="0.3">
      <c r="A1639" s="15">
        <v>42185</v>
      </c>
      <c r="B1639" s="1">
        <v>0.3</v>
      </c>
      <c r="C1639" s="1">
        <v>0</v>
      </c>
      <c r="D1639" s="57">
        <f t="shared" si="55"/>
        <v>0</v>
      </c>
      <c r="E1639" s="1">
        <f t="shared" si="54"/>
        <v>2015</v>
      </c>
    </row>
    <row r="1640" spans="1:5" x14ac:dyDescent="0.3">
      <c r="A1640" s="15">
        <v>42184</v>
      </c>
      <c r="B1640" s="1">
        <v>0.3</v>
      </c>
      <c r="C1640" s="1">
        <v>0</v>
      </c>
      <c r="D1640" s="57">
        <f t="shared" si="55"/>
        <v>0</v>
      </c>
      <c r="E1640" s="1">
        <f t="shared" si="54"/>
        <v>2015</v>
      </c>
    </row>
    <row r="1641" spans="1:5" x14ac:dyDescent="0.3">
      <c r="A1641" s="15">
        <v>42181</v>
      </c>
      <c r="B1641" s="1">
        <v>0.3</v>
      </c>
      <c r="C1641" s="1">
        <v>0</v>
      </c>
      <c r="D1641" s="57">
        <f t="shared" si="55"/>
        <v>0</v>
      </c>
      <c r="E1641" s="1">
        <f t="shared" si="54"/>
        <v>2015</v>
      </c>
    </row>
    <row r="1642" spans="1:5" x14ac:dyDescent="0.3">
      <c r="A1642" s="15">
        <v>42180</v>
      </c>
      <c r="B1642" s="1">
        <v>0.35</v>
      </c>
      <c r="C1642" s="1">
        <v>0</v>
      </c>
      <c r="D1642" s="57">
        <f t="shared" si="55"/>
        <v>0.15415067982725836</v>
      </c>
      <c r="E1642" s="1">
        <f t="shared" si="54"/>
        <v>2015</v>
      </c>
    </row>
    <row r="1643" spans="1:5" x14ac:dyDescent="0.3">
      <c r="A1643" s="15">
        <v>42179</v>
      </c>
      <c r="B1643" s="1">
        <v>0.5</v>
      </c>
      <c r="C1643" s="1">
        <v>0</v>
      </c>
      <c r="D1643" s="57">
        <f t="shared" si="55"/>
        <v>0.35667494393873239</v>
      </c>
      <c r="E1643" s="1">
        <f t="shared" si="54"/>
        <v>2015</v>
      </c>
    </row>
    <row r="1644" spans="1:5" x14ac:dyDescent="0.3">
      <c r="A1644" s="15">
        <v>42178</v>
      </c>
      <c r="B1644" s="1">
        <v>0.5</v>
      </c>
      <c r="C1644" s="1">
        <v>0</v>
      </c>
      <c r="D1644" s="57">
        <f t="shared" si="55"/>
        <v>0</v>
      </c>
      <c r="E1644" s="1">
        <f t="shared" si="54"/>
        <v>2015</v>
      </c>
    </row>
    <row r="1645" spans="1:5" x14ac:dyDescent="0.3">
      <c r="A1645" s="15">
        <v>42177</v>
      </c>
      <c r="B1645" s="1">
        <v>0.5</v>
      </c>
      <c r="C1645" s="1">
        <v>0</v>
      </c>
      <c r="D1645" s="57">
        <f t="shared" si="55"/>
        <v>0</v>
      </c>
      <c r="E1645" s="1">
        <f t="shared" si="54"/>
        <v>2015</v>
      </c>
    </row>
    <row r="1646" spans="1:5" x14ac:dyDescent="0.3">
      <c r="A1646" s="15">
        <v>42174</v>
      </c>
      <c r="B1646" s="1">
        <v>0.5</v>
      </c>
      <c r="C1646" s="1">
        <v>0</v>
      </c>
      <c r="D1646" s="57">
        <f t="shared" si="55"/>
        <v>0</v>
      </c>
      <c r="E1646" s="1">
        <f t="shared" si="54"/>
        <v>2015</v>
      </c>
    </row>
    <row r="1647" spans="1:5" x14ac:dyDescent="0.3">
      <c r="A1647" s="15">
        <v>42173</v>
      </c>
      <c r="B1647" s="1">
        <v>0.5</v>
      </c>
      <c r="C1647" s="1">
        <v>0</v>
      </c>
      <c r="D1647" s="57">
        <f t="shared" si="55"/>
        <v>0</v>
      </c>
      <c r="E1647" s="1">
        <f t="shared" si="54"/>
        <v>2015</v>
      </c>
    </row>
    <row r="1648" spans="1:5" x14ac:dyDescent="0.3">
      <c r="A1648" s="15">
        <v>42172</v>
      </c>
      <c r="B1648" s="1">
        <v>0.5</v>
      </c>
      <c r="C1648" s="1">
        <v>0</v>
      </c>
      <c r="D1648" s="57">
        <f t="shared" si="55"/>
        <v>0</v>
      </c>
      <c r="E1648" s="1">
        <f t="shared" si="54"/>
        <v>2015</v>
      </c>
    </row>
    <row r="1649" spans="1:5" x14ac:dyDescent="0.3">
      <c r="A1649" s="15">
        <v>42171</v>
      </c>
      <c r="B1649" s="1">
        <v>0.5</v>
      </c>
      <c r="C1649" s="1">
        <v>0</v>
      </c>
      <c r="D1649" s="57">
        <f t="shared" si="55"/>
        <v>0</v>
      </c>
      <c r="E1649" s="1">
        <f t="shared" si="54"/>
        <v>2015</v>
      </c>
    </row>
    <row r="1650" spans="1:5" x14ac:dyDescent="0.3">
      <c r="A1650" s="15">
        <v>42170</v>
      </c>
      <c r="B1650" s="1">
        <v>0.5</v>
      </c>
      <c r="C1650" s="1">
        <v>0</v>
      </c>
      <c r="D1650" s="57">
        <f t="shared" si="55"/>
        <v>0</v>
      </c>
      <c r="E1650" s="1">
        <f t="shared" si="54"/>
        <v>2015</v>
      </c>
    </row>
    <row r="1651" spans="1:5" x14ac:dyDescent="0.3">
      <c r="A1651" s="15">
        <v>42167</v>
      </c>
      <c r="B1651" s="1">
        <v>0.5</v>
      </c>
      <c r="C1651" s="1">
        <v>0</v>
      </c>
      <c r="D1651" s="57">
        <f t="shared" si="55"/>
        <v>0</v>
      </c>
      <c r="E1651" s="1">
        <f t="shared" si="54"/>
        <v>2015</v>
      </c>
    </row>
    <row r="1652" spans="1:5" x14ac:dyDescent="0.3">
      <c r="A1652" s="15">
        <v>42166</v>
      </c>
      <c r="B1652" s="1">
        <v>0.5</v>
      </c>
      <c r="C1652" s="1">
        <v>0</v>
      </c>
      <c r="D1652" s="57">
        <f t="shared" si="55"/>
        <v>0</v>
      </c>
      <c r="E1652" s="1">
        <f t="shared" si="54"/>
        <v>2015</v>
      </c>
    </row>
    <row r="1653" spans="1:5" x14ac:dyDescent="0.3">
      <c r="A1653" s="15">
        <v>42165</v>
      </c>
      <c r="B1653" s="1">
        <v>0.5</v>
      </c>
      <c r="C1653" s="1">
        <v>0</v>
      </c>
      <c r="D1653" s="57">
        <f t="shared" si="55"/>
        <v>0</v>
      </c>
      <c r="E1653" s="1">
        <f t="shared" si="54"/>
        <v>2015</v>
      </c>
    </row>
    <row r="1654" spans="1:5" x14ac:dyDescent="0.3">
      <c r="A1654" s="15">
        <v>42164</v>
      </c>
      <c r="B1654" s="1">
        <v>0.5</v>
      </c>
      <c r="C1654" s="1">
        <v>0</v>
      </c>
      <c r="D1654" s="57">
        <f t="shared" si="55"/>
        <v>0</v>
      </c>
      <c r="E1654" s="1">
        <f t="shared" si="54"/>
        <v>2015</v>
      </c>
    </row>
    <row r="1655" spans="1:5" x14ac:dyDescent="0.3">
      <c r="A1655" s="15">
        <v>42163</v>
      </c>
      <c r="B1655" s="1">
        <v>0.5</v>
      </c>
      <c r="C1655" s="1">
        <v>0</v>
      </c>
      <c r="D1655" s="57">
        <f t="shared" si="55"/>
        <v>0</v>
      </c>
      <c r="E1655" s="1">
        <f t="shared" si="54"/>
        <v>2015</v>
      </c>
    </row>
    <row r="1656" spans="1:5" x14ac:dyDescent="0.3">
      <c r="A1656" s="15">
        <v>42160</v>
      </c>
      <c r="B1656" s="1">
        <v>0.5</v>
      </c>
      <c r="C1656" s="1">
        <v>0</v>
      </c>
      <c r="D1656" s="57">
        <f t="shared" si="55"/>
        <v>0</v>
      </c>
      <c r="E1656" s="1">
        <f t="shared" si="54"/>
        <v>2015</v>
      </c>
    </row>
    <row r="1657" spans="1:5" x14ac:dyDescent="0.3">
      <c r="A1657" s="15">
        <v>42159</v>
      </c>
      <c r="B1657" s="1">
        <v>0.5</v>
      </c>
      <c r="C1657" s="1">
        <v>0</v>
      </c>
      <c r="D1657" s="57">
        <f t="shared" si="55"/>
        <v>0</v>
      </c>
      <c r="E1657" s="1">
        <f t="shared" si="54"/>
        <v>2015</v>
      </c>
    </row>
    <row r="1658" spans="1:5" x14ac:dyDescent="0.3">
      <c r="A1658" s="15">
        <v>42158</v>
      </c>
      <c r="B1658" s="1">
        <v>0.5</v>
      </c>
      <c r="C1658" s="1">
        <v>0</v>
      </c>
      <c r="D1658" s="57">
        <f t="shared" si="55"/>
        <v>0</v>
      </c>
      <c r="E1658" s="1">
        <f t="shared" si="54"/>
        <v>2015</v>
      </c>
    </row>
    <row r="1659" spans="1:5" x14ac:dyDescent="0.3">
      <c r="A1659" s="15">
        <v>42157</v>
      </c>
      <c r="B1659" s="1">
        <v>0.5</v>
      </c>
      <c r="C1659" s="1">
        <v>0</v>
      </c>
      <c r="D1659" s="57">
        <f t="shared" si="55"/>
        <v>0</v>
      </c>
      <c r="E1659" s="1">
        <f t="shared" si="54"/>
        <v>2015</v>
      </c>
    </row>
    <row r="1660" spans="1:5" x14ac:dyDescent="0.3">
      <c r="A1660" s="15">
        <v>42156</v>
      </c>
      <c r="B1660" s="1">
        <v>0.5</v>
      </c>
      <c r="C1660" s="1">
        <v>0</v>
      </c>
      <c r="D1660" s="57">
        <f t="shared" si="55"/>
        <v>0</v>
      </c>
      <c r="E1660" s="1">
        <f t="shared" si="54"/>
        <v>2015</v>
      </c>
    </row>
    <row r="1661" spans="1:5" x14ac:dyDescent="0.3">
      <c r="A1661" s="15">
        <v>42153</v>
      </c>
      <c r="B1661" s="1">
        <v>0.5</v>
      </c>
      <c r="C1661" s="1">
        <v>0</v>
      </c>
      <c r="D1661" s="57">
        <f t="shared" si="55"/>
        <v>0</v>
      </c>
      <c r="E1661" s="1">
        <f t="shared" si="54"/>
        <v>2015</v>
      </c>
    </row>
    <row r="1662" spans="1:5" x14ac:dyDescent="0.3">
      <c r="A1662" s="15">
        <v>42152</v>
      </c>
      <c r="B1662" s="1">
        <v>0.5</v>
      </c>
      <c r="C1662" s="1">
        <v>0</v>
      </c>
      <c r="D1662" s="57">
        <f t="shared" si="55"/>
        <v>0</v>
      </c>
      <c r="E1662" s="1">
        <f t="shared" si="54"/>
        <v>2015</v>
      </c>
    </row>
    <row r="1663" spans="1:5" x14ac:dyDescent="0.3">
      <c r="A1663" s="15">
        <v>42151</v>
      </c>
      <c r="B1663" s="1">
        <v>0.5</v>
      </c>
      <c r="C1663" s="1">
        <v>0</v>
      </c>
      <c r="D1663" s="57">
        <f t="shared" si="55"/>
        <v>0</v>
      </c>
      <c r="E1663" s="1">
        <f t="shared" si="54"/>
        <v>2015</v>
      </c>
    </row>
    <row r="1664" spans="1:5" x14ac:dyDescent="0.3">
      <c r="A1664" s="15">
        <v>42150</v>
      </c>
      <c r="B1664" s="1">
        <v>0.5</v>
      </c>
      <c r="C1664" s="1">
        <v>0</v>
      </c>
      <c r="D1664" s="57">
        <f t="shared" si="55"/>
        <v>0</v>
      </c>
      <c r="E1664" s="1">
        <f t="shared" si="54"/>
        <v>2015</v>
      </c>
    </row>
    <row r="1665" spans="1:5" x14ac:dyDescent="0.3">
      <c r="A1665" s="15">
        <v>42149</v>
      </c>
      <c r="B1665" s="1">
        <v>0.5</v>
      </c>
      <c r="C1665" s="1">
        <v>0</v>
      </c>
      <c r="D1665" s="57">
        <f t="shared" si="55"/>
        <v>0</v>
      </c>
      <c r="E1665" s="1">
        <f t="shared" si="54"/>
        <v>2015</v>
      </c>
    </row>
    <row r="1666" spans="1:5" x14ac:dyDescent="0.3">
      <c r="A1666" s="15">
        <v>42146</v>
      </c>
      <c r="B1666" s="1">
        <v>0.5</v>
      </c>
      <c r="C1666" s="1">
        <v>0</v>
      </c>
      <c r="D1666" s="57">
        <f t="shared" si="55"/>
        <v>0</v>
      </c>
      <c r="E1666" s="1">
        <f t="shared" si="54"/>
        <v>2015</v>
      </c>
    </row>
    <row r="1667" spans="1:5" x14ac:dyDescent="0.3">
      <c r="A1667" s="15">
        <v>42145</v>
      </c>
      <c r="B1667" s="1">
        <v>0.5</v>
      </c>
      <c r="C1667" s="1">
        <v>0</v>
      </c>
      <c r="D1667" s="57">
        <f t="shared" si="55"/>
        <v>0</v>
      </c>
      <c r="E1667" s="1">
        <f t="shared" si="54"/>
        <v>2015</v>
      </c>
    </row>
    <row r="1668" spans="1:5" x14ac:dyDescent="0.3">
      <c r="A1668" s="15">
        <v>42144</v>
      </c>
      <c r="B1668" s="1">
        <v>0.5</v>
      </c>
      <c r="C1668" s="1">
        <v>0</v>
      </c>
      <c r="D1668" s="57">
        <f t="shared" si="55"/>
        <v>0</v>
      </c>
      <c r="E1668" s="1">
        <f t="shared" si="54"/>
        <v>2015</v>
      </c>
    </row>
    <row r="1669" spans="1:5" x14ac:dyDescent="0.3">
      <c r="A1669" s="15">
        <v>42143</v>
      </c>
      <c r="B1669" s="1">
        <v>0.3</v>
      </c>
      <c r="C1669" s="1">
        <v>0</v>
      </c>
      <c r="D1669" s="57">
        <f t="shared" si="55"/>
        <v>-0.51082562376599072</v>
      </c>
      <c r="E1669" s="1">
        <f t="shared" si="54"/>
        <v>2015</v>
      </c>
    </row>
    <row r="1670" spans="1:5" x14ac:dyDescent="0.3">
      <c r="A1670" s="15">
        <v>42139</v>
      </c>
      <c r="B1670" s="1">
        <v>0.5</v>
      </c>
      <c r="C1670" s="1">
        <v>0</v>
      </c>
      <c r="D1670" s="57">
        <f t="shared" si="55"/>
        <v>0.51082562376599072</v>
      </c>
      <c r="E1670" s="1">
        <f t="shared" si="54"/>
        <v>2015</v>
      </c>
    </row>
    <row r="1671" spans="1:5" x14ac:dyDescent="0.3">
      <c r="A1671" s="15">
        <v>42138</v>
      </c>
      <c r="B1671" s="1">
        <v>0.5</v>
      </c>
      <c r="C1671" s="1">
        <v>0</v>
      </c>
      <c r="D1671" s="57">
        <f t="shared" si="55"/>
        <v>0</v>
      </c>
      <c r="E1671" s="1">
        <f t="shared" si="54"/>
        <v>2015</v>
      </c>
    </row>
    <row r="1672" spans="1:5" x14ac:dyDescent="0.3">
      <c r="A1672" s="15">
        <v>42137</v>
      </c>
      <c r="B1672" s="1">
        <v>0.5</v>
      </c>
      <c r="C1672" s="1">
        <v>0</v>
      </c>
      <c r="D1672" s="57">
        <f t="shared" si="55"/>
        <v>0</v>
      </c>
      <c r="E1672" s="1">
        <f t="shared" si="54"/>
        <v>2015</v>
      </c>
    </row>
    <row r="1673" spans="1:5" x14ac:dyDescent="0.3">
      <c r="A1673" s="15">
        <v>42136</v>
      </c>
      <c r="B1673" s="1">
        <v>0.5</v>
      </c>
      <c r="C1673" s="1">
        <v>0</v>
      </c>
      <c r="D1673" s="57">
        <f t="shared" si="55"/>
        <v>0</v>
      </c>
      <c r="E1673" s="1">
        <f t="shared" ref="E1673:E1736" si="56">YEAR(A1673)</f>
        <v>2015</v>
      </c>
    </row>
    <row r="1674" spans="1:5" x14ac:dyDescent="0.3">
      <c r="A1674" s="15">
        <v>42135</v>
      </c>
      <c r="B1674" s="1">
        <v>0.5</v>
      </c>
      <c r="C1674" s="1">
        <v>0</v>
      </c>
      <c r="D1674" s="57">
        <f t="shared" si="55"/>
        <v>0</v>
      </c>
      <c r="E1674" s="1">
        <f t="shared" si="56"/>
        <v>2015</v>
      </c>
    </row>
    <row r="1675" spans="1:5" x14ac:dyDescent="0.3">
      <c r="A1675" s="15">
        <v>42132</v>
      </c>
      <c r="B1675" s="1">
        <v>0.5</v>
      </c>
      <c r="C1675" s="1">
        <v>0</v>
      </c>
      <c r="D1675" s="57">
        <f t="shared" ref="D1675:D1738" si="57">LN((C1675+B1675)/(B1674))</f>
        <v>0</v>
      </c>
      <c r="E1675" s="1">
        <f t="shared" si="56"/>
        <v>2015</v>
      </c>
    </row>
    <row r="1676" spans="1:5" x14ac:dyDescent="0.3">
      <c r="A1676" s="15">
        <v>42131</v>
      </c>
      <c r="B1676" s="1">
        <v>0.5</v>
      </c>
      <c r="C1676" s="1">
        <v>0</v>
      </c>
      <c r="D1676" s="57">
        <f t="shared" si="57"/>
        <v>0</v>
      </c>
      <c r="E1676" s="1">
        <f t="shared" si="56"/>
        <v>2015</v>
      </c>
    </row>
    <row r="1677" spans="1:5" x14ac:dyDescent="0.3">
      <c r="A1677" s="15">
        <v>42130</v>
      </c>
      <c r="B1677" s="1">
        <v>0.4</v>
      </c>
      <c r="C1677" s="1">
        <v>0</v>
      </c>
      <c r="D1677" s="57">
        <f t="shared" si="57"/>
        <v>-0.22314355131420971</v>
      </c>
      <c r="E1677" s="1">
        <f t="shared" si="56"/>
        <v>2015</v>
      </c>
    </row>
    <row r="1678" spans="1:5" x14ac:dyDescent="0.3">
      <c r="A1678" s="15">
        <v>42129</v>
      </c>
      <c r="B1678" s="1">
        <v>0.4</v>
      </c>
      <c r="C1678" s="1">
        <v>0</v>
      </c>
      <c r="D1678" s="57">
        <f t="shared" si="57"/>
        <v>0</v>
      </c>
      <c r="E1678" s="1">
        <f t="shared" si="56"/>
        <v>2015</v>
      </c>
    </row>
    <row r="1679" spans="1:5" x14ac:dyDescent="0.3">
      <c r="A1679" s="15">
        <v>42128</v>
      </c>
      <c r="B1679" s="1">
        <v>0.4</v>
      </c>
      <c r="C1679" s="1">
        <v>0</v>
      </c>
      <c r="D1679" s="57">
        <f t="shared" si="57"/>
        <v>0</v>
      </c>
      <c r="E1679" s="1">
        <f t="shared" si="56"/>
        <v>2015</v>
      </c>
    </row>
    <row r="1680" spans="1:5" x14ac:dyDescent="0.3">
      <c r="A1680" s="15">
        <v>42125</v>
      </c>
      <c r="B1680" s="1">
        <v>0.4</v>
      </c>
      <c r="C1680" s="1">
        <v>0</v>
      </c>
      <c r="D1680" s="57">
        <f t="shared" si="57"/>
        <v>0</v>
      </c>
      <c r="E1680" s="1">
        <f t="shared" si="56"/>
        <v>2015</v>
      </c>
    </row>
    <row r="1681" spans="1:5" x14ac:dyDescent="0.3">
      <c r="A1681" s="15">
        <v>42124</v>
      </c>
      <c r="B1681" s="1">
        <v>0.4</v>
      </c>
      <c r="C1681" s="1">
        <v>0</v>
      </c>
      <c r="D1681" s="57">
        <f t="shared" si="57"/>
        <v>0</v>
      </c>
      <c r="E1681" s="1">
        <f t="shared" si="56"/>
        <v>2015</v>
      </c>
    </row>
    <row r="1682" spans="1:5" x14ac:dyDescent="0.3">
      <c r="A1682" s="15">
        <v>42123</v>
      </c>
      <c r="B1682" s="1">
        <v>0.4</v>
      </c>
      <c r="C1682" s="1">
        <v>0</v>
      </c>
      <c r="D1682" s="57">
        <f t="shared" si="57"/>
        <v>0</v>
      </c>
      <c r="E1682" s="1">
        <f t="shared" si="56"/>
        <v>2015</v>
      </c>
    </row>
    <row r="1683" spans="1:5" x14ac:dyDescent="0.3">
      <c r="A1683" s="15">
        <v>42122</v>
      </c>
      <c r="B1683" s="1">
        <v>0.4</v>
      </c>
      <c r="C1683" s="1">
        <v>0</v>
      </c>
      <c r="D1683" s="57">
        <f t="shared" si="57"/>
        <v>0</v>
      </c>
      <c r="E1683" s="1">
        <f t="shared" si="56"/>
        <v>2015</v>
      </c>
    </row>
    <row r="1684" spans="1:5" x14ac:dyDescent="0.3">
      <c r="A1684" s="15">
        <v>42121</v>
      </c>
      <c r="B1684" s="1">
        <v>0.6</v>
      </c>
      <c r="C1684" s="1">
        <v>0</v>
      </c>
      <c r="D1684" s="57">
        <f t="shared" si="57"/>
        <v>0.40546510810816422</v>
      </c>
      <c r="E1684" s="1">
        <f t="shared" si="56"/>
        <v>2015</v>
      </c>
    </row>
    <row r="1685" spans="1:5" x14ac:dyDescent="0.3">
      <c r="A1685" s="15">
        <v>42118</v>
      </c>
      <c r="B1685" s="1">
        <v>0.6</v>
      </c>
      <c r="C1685" s="1">
        <v>0</v>
      </c>
      <c r="D1685" s="57">
        <f t="shared" si="57"/>
        <v>0</v>
      </c>
      <c r="E1685" s="1">
        <f t="shared" si="56"/>
        <v>2015</v>
      </c>
    </row>
    <row r="1686" spans="1:5" x14ac:dyDescent="0.3">
      <c r="A1686" s="15">
        <v>42117</v>
      </c>
      <c r="B1686" s="1">
        <v>0.6</v>
      </c>
      <c r="C1686" s="1">
        <v>0</v>
      </c>
      <c r="D1686" s="57">
        <f t="shared" si="57"/>
        <v>0</v>
      </c>
      <c r="E1686" s="1">
        <f t="shared" si="56"/>
        <v>2015</v>
      </c>
    </row>
    <row r="1687" spans="1:5" x14ac:dyDescent="0.3">
      <c r="A1687" s="15">
        <v>42116</v>
      </c>
      <c r="B1687" s="1">
        <v>0.6</v>
      </c>
      <c r="C1687" s="1">
        <v>0</v>
      </c>
      <c r="D1687" s="57">
        <f t="shared" si="57"/>
        <v>0</v>
      </c>
      <c r="E1687" s="1">
        <f t="shared" si="56"/>
        <v>2015</v>
      </c>
    </row>
    <row r="1688" spans="1:5" x14ac:dyDescent="0.3">
      <c r="A1688" s="15">
        <v>42115</v>
      </c>
      <c r="B1688" s="1">
        <v>0.6</v>
      </c>
      <c r="C1688" s="1">
        <v>0</v>
      </c>
      <c r="D1688" s="57">
        <f t="shared" si="57"/>
        <v>0</v>
      </c>
      <c r="E1688" s="1">
        <f t="shared" si="56"/>
        <v>2015</v>
      </c>
    </row>
    <row r="1689" spans="1:5" x14ac:dyDescent="0.3">
      <c r="A1689" s="15">
        <v>42114</v>
      </c>
      <c r="B1689" s="1">
        <v>0.6</v>
      </c>
      <c r="C1689" s="1">
        <v>0</v>
      </c>
      <c r="D1689" s="57">
        <f t="shared" si="57"/>
        <v>0</v>
      </c>
      <c r="E1689" s="1">
        <f t="shared" si="56"/>
        <v>2015</v>
      </c>
    </row>
    <row r="1690" spans="1:5" x14ac:dyDescent="0.3">
      <c r="A1690" s="15">
        <v>42111</v>
      </c>
      <c r="B1690" s="1">
        <v>0.6</v>
      </c>
      <c r="C1690" s="1">
        <v>0</v>
      </c>
      <c r="D1690" s="57">
        <f t="shared" si="57"/>
        <v>0</v>
      </c>
      <c r="E1690" s="1">
        <f t="shared" si="56"/>
        <v>2015</v>
      </c>
    </row>
    <row r="1691" spans="1:5" x14ac:dyDescent="0.3">
      <c r="A1691" s="15">
        <v>42110</v>
      </c>
      <c r="B1691" s="1">
        <v>0.6</v>
      </c>
      <c r="C1691" s="1">
        <v>0</v>
      </c>
      <c r="D1691" s="57">
        <f t="shared" si="57"/>
        <v>0</v>
      </c>
      <c r="E1691" s="1">
        <f t="shared" si="56"/>
        <v>2015</v>
      </c>
    </row>
    <row r="1692" spans="1:5" x14ac:dyDescent="0.3">
      <c r="A1692" s="15">
        <v>42109</v>
      </c>
      <c r="B1692" s="1">
        <v>0.6</v>
      </c>
      <c r="C1692" s="1">
        <v>0</v>
      </c>
      <c r="D1692" s="57">
        <f t="shared" si="57"/>
        <v>0</v>
      </c>
      <c r="E1692" s="1">
        <f t="shared" si="56"/>
        <v>2015</v>
      </c>
    </row>
    <row r="1693" spans="1:5" x14ac:dyDescent="0.3">
      <c r="A1693" s="15">
        <v>42108</v>
      </c>
      <c r="B1693" s="1">
        <v>0.6</v>
      </c>
      <c r="C1693" s="1">
        <v>0</v>
      </c>
      <c r="D1693" s="57">
        <f t="shared" si="57"/>
        <v>0</v>
      </c>
      <c r="E1693" s="1">
        <f t="shared" si="56"/>
        <v>2015</v>
      </c>
    </row>
    <row r="1694" spans="1:5" x14ac:dyDescent="0.3">
      <c r="A1694" s="15">
        <v>42107</v>
      </c>
      <c r="B1694" s="1">
        <v>0.6</v>
      </c>
      <c r="C1694" s="1">
        <v>0</v>
      </c>
      <c r="D1694" s="57">
        <f t="shared" si="57"/>
        <v>0</v>
      </c>
      <c r="E1694" s="1">
        <f t="shared" si="56"/>
        <v>2015</v>
      </c>
    </row>
    <row r="1695" spans="1:5" x14ac:dyDescent="0.3">
      <c r="A1695" s="15">
        <v>42104</v>
      </c>
      <c r="B1695" s="1">
        <v>0.6</v>
      </c>
      <c r="C1695" s="1">
        <v>0</v>
      </c>
      <c r="D1695" s="57">
        <f t="shared" si="57"/>
        <v>0</v>
      </c>
      <c r="E1695" s="1">
        <f t="shared" si="56"/>
        <v>2015</v>
      </c>
    </row>
    <row r="1696" spans="1:5" x14ac:dyDescent="0.3">
      <c r="A1696" s="15">
        <v>42103</v>
      </c>
      <c r="B1696" s="1">
        <v>0.6</v>
      </c>
      <c r="C1696" s="1">
        <v>0</v>
      </c>
      <c r="D1696" s="57">
        <f t="shared" si="57"/>
        <v>0</v>
      </c>
      <c r="E1696" s="1">
        <f t="shared" si="56"/>
        <v>2015</v>
      </c>
    </row>
    <row r="1697" spans="1:5" x14ac:dyDescent="0.3">
      <c r="A1697" s="15">
        <v>42102</v>
      </c>
      <c r="B1697" s="1">
        <v>0.6</v>
      </c>
      <c r="C1697" s="1">
        <v>0</v>
      </c>
      <c r="D1697" s="57">
        <f t="shared" si="57"/>
        <v>0</v>
      </c>
      <c r="E1697" s="1">
        <f t="shared" si="56"/>
        <v>2015</v>
      </c>
    </row>
    <row r="1698" spans="1:5" x14ac:dyDescent="0.3">
      <c r="A1698" s="15">
        <v>42101</v>
      </c>
      <c r="B1698" s="1">
        <v>0.6</v>
      </c>
      <c r="C1698" s="1">
        <v>0</v>
      </c>
      <c r="D1698" s="57">
        <f t="shared" si="57"/>
        <v>0</v>
      </c>
      <c r="E1698" s="1">
        <f t="shared" si="56"/>
        <v>2015</v>
      </c>
    </row>
    <row r="1699" spans="1:5" x14ac:dyDescent="0.3">
      <c r="A1699" s="15">
        <v>42100</v>
      </c>
      <c r="B1699" s="1">
        <v>0.6</v>
      </c>
      <c r="C1699" s="1">
        <v>0</v>
      </c>
      <c r="D1699" s="57">
        <f t="shared" si="57"/>
        <v>0</v>
      </c>
      <c r="E1699" s="1">
        <f t="shared" si="56"/>
        <v>2015</v>
      </c>
    </row>
    <row r="1700" spans="1:5" x14ac:dyDescent="0.3">
      <c r="A1700" s="15">
        <v>42096</v>
      </c>
      <c r="B1700" s="1">
        <v>0.6</v>
      </c>
      <c r="C1700" s="1">
        <v>0</v>
      </c>
      <c r="D1700" s="57">
        <f t="shared" si="57"/>
        <v>0</v>
      </c>
      <c r="E1700" s="1">
        <f t="shared" si="56"/>
        <v>2015</v>
      </c>
    </row>
    <row r="1701" spans="1:5" x14ac:dyDescent="0.3">
      <c r="A1701" s="15">
        <v>42095</v>
      </c>
      <c r="B1701" s="1">
        <v>0.6</v>
      </c>
      <c r="C1701" s="1">
        <v>0</v>
      </c>
      <c r="D1701" s="57">
        <f t="shared" si="57"/>
        <v>0</v>
      </c>
      <c r="E1701" s="1">
        <f t="shared" si="56"/>
        <v>2015</v>
      </c>
    </row>
    <row r="1702" spans="1:5" x14ac:dyDescent="0.3">
      <c r="A1702" s="15">
        <v>42094</v>
      </c>
      <c r="B1702" s="1">
        <v>0.6</v>
      </c>
      <c r="C1702" s="1">
        <v>0</v>
      </c>
      <c r="D1702" s="57">
        <f t="shared" si="57"/>
        <v>0</v>
      </c>
      <c r="E1702" s="1">
        <f t="shared" si="56"/>
        <v>2015</v>
      </c>
    </row>
    <row r="1703" spans="1:5" x14ac:dyDescent="0.3">
      <c r="A1703" s="15">
        <v>42093</v>
      </c>
      <c r="B1703" s="1">
        <v>0.6</v>
      </c>
      <c r="C1703" s="1">
        <v>0</v>
      </c>
      <c r="D1703" s="57">
        <f t="shared" si="57"/>
        <v>0</v>
      </c>
      <c r="E1703" s="1">
        <f t="shared" si="56"/>
        <v>2015</v>
      </c>
    </row>
    <row r="1704" spans="1:5" x14ac:dyDescent="0.3">
      <c r="A1704" s="15">
        <v>42090</v>
      </c>
      <c r="B1704" s="1">
        <v>0.6</v>
      </c>
      <c r="C1704" s="1">
        <v>0</v>
      </c>
      <c r="D1704" s="57">
        <f t="shared" si="57"/>
        <v>0</v>
      </c>
      <c r="E1704" s="1">
        <f t="shared" si="56"/>
        <v>2015</v>
      </c>
    </row>
    <row r="1705" spans="1:5" x14ac:dyDescent="0.3">
      <c r="A1705" s="15">
        <v>42089</v>
      </c>
      <c r="B1705" s="1">
        <v>0.6</v>
      </c>
      <c r="C1705" s="1">
        <v>0</v>
      </c>
      <c r="D1705" s="57">
        <f t="shared" si="57"/>
        <v>0</v>
      </c>
      <c r="E1705" s="1">
        <f t="shared" si="56"/>
        <v>2015</v>
      </c>
    </row>
    <row r="1706" spans="1:5" x14ac:dyDescent="0.3">
      <c r="A1706" s="15">
        <v>42088</v>
      </c>
      <c r="B1706" s="1">
        <v>0.6</v>
      </c>
      <c r="C1706" s="1">
        <v>0</v>
      </c>
      <c r="D1706" s="57">
        <f t="shared" si="57"/>
        <v>0</v>
      </c>
      <c r="E1706" s="1">
        <f t="shared" si="56"/>
        <v>2015</v>
      </c>
    </row>
    <row r="1707" spans="1:5" x14ac:dyDescent="0.3">
      <c r="A1707" s="15">
        <v>42087</v>
      </c>
      <c r="B1707" s="1">
        <v>0.6</v>
      </c>
      <c r="C1707" s="1">
        <v>0</v>
      </c>
      <c r="D1707" s="57">
        <f t="shared" si="57"/>
        <v>0</v>
      </c>
      <c r="E1707" s="1">
        <f t="shared" si="56"/>
        <v>2015</v>
      </c>
    </row>
    <row r="1708" spans="1:5" x14ac:dyDescent="0.3">
      <c r="A1708" s="15">
        <v>42086</v>
      </c>
      <c r="B1708" s="1">
        <v>0.6</v>
      </c>
      <c r="C1708" s="1">
        <v>0</v>
      </c>
      <c r="D1708" s="57">
        <f t="shared" si="57"/>
        <v>0</v>
      </c>
      <c r="E1708" s="1">
        <f t="shared" si="56"/>
        <v>2015</v>
      </c>
    </row>
    <row r="1709" spans="1:5" x14ac:dyDescent="0.3">
      <c r="A1709" s="15">
        <v>42083</v>
      </c>
      <c r="B1709" s="1">
        <v>0.6</v>
      </c>
      <c r="C1709" s="1">
        <v>0</v>
      </c>
      <c r="D1709" s="57">
        <f t="shared" si="57"/>
        <v>0</v>
      </c>
      <c r="E1709" s="1">
        <f t="shared" si="56"/>
        <v>2015</v>
      </c>
    </row>
    <row r="1710" spans="1:5" x14ac:dyDescent="0.3">
      <c r="A1710" s="15">
        <v>42082</v>
      </c>
      <c r="B1710" s="1">
        <v>0.6</v>
      </c>
      <c r="C1710" s="1">
        <v>0</v>
      </c>
      <c r="D1710" s="57">
        <f t="shared" si="57"/>
        <v>0</v>
      </c>
      <c r="E1710" s="1">
        <f t="shared" si="56"/>
        <v>2015</v>
      </c>
    </row>
    <row r="1711" spans="1:5" x14ac:dyDescent="0.3">
      <c r="A1711" s="15">
        <v>42081</v>
      </c>
      <c r="B1711" s="1">
        <v>0.6</v>
      </c>
      <c r="C1711" s="1">
        <v>0</v>
      </c>
      <c r="D1711" s="57">
        <f t="shared" si="57"/>
        <v>0</v>
      </c>
      <c r="E1711" s="1">
        <f t="shared" si="56"/>
        <v>2015</v>
      </c>
    </row>
    <row r="1712" spans="1:5" x14ac:dyDescent="0.3">
      <c r="A1712" s="15">
        <v>42080</v>
      </c>
      <c r="B1712" s="1">
        <v>0.6</v>
      </c>
      <c r="C1712" s="1">
        <v>0</v>
      </c>
      <c r="D1712" s="57">
        <f t="shared" si="57"/>
        <v>0</v>
      </c>
      <c r="E1712" s="1">
        <f t="shared" si="56"/>
        <v>2015</v>
      </c>
    </row>
    <row r="1713" spans="1:5" x14ac:dyDescent="0.3">
      <c r="A1713" s="15">
        <v>42079</v>
      </c>
      <c r="B1713" s="1">
        <v>0.6</v>
      </c>
      <c r="C1713" s="1">
        <v>0</v>
      </c>
      <c r="D1713" s="57">
        <f t="shared" si="57"/>
        <v>0</v>
      </c>
      <c r="E1713" s="1">
        <f t="shared" si="56"/>
        <v>2015</v>
      </c>
    </row>
    <row r="1714" spans="1:5" x14ac:dyDescent="0.3">
      <c r="A1714" s="15">
        <v>42076</v>
      </c>
      <c r="B1714" s="1">
        <v>0.6</v>
      </c>
      <c r="C1714" s="1">
        <v>0</v>
      </c>
      <c r="D1714" s="57">
        <f t="shared" si="57"/>
        <v>0</v>
      </c>
      <c r="E1714" s="1">
        <f t="shared" si="56"/>
        <v>2015</v>
      </c>
    </row>
    <row r="1715" spans="1:5" x14ac:dyDescent="0.3">
      <c r="A1715" s="15">
        <v>42075</v>
      </c>
      <c r="B1715" s="1">
        <v>0.6</v>
      </c>
      <c r="C1715" s="1">
        <v>0</v>
      </c>
      <c r="D1715" s="57">
        <f t="shared" si="57"/>
        <v>0</v>
      </c>
      <c r="E1715" s="1">
        <f t="shared" si="56"/>
        <v>2015</v>
      </c>
    </row>
    <row r="1716" spans="1:5" x14ac:dyDescent="0.3">
      <c r="A1716" s="15">
        <v>42074</v>
      </c>
      <c r="B1716" s="1">
        <v>0.6</v>
      </c>
      <c r="C1716" s="1">
        <v>0</v>
      </c>
      <c r="D1716" s="57">
        <f t="shared" si="57"/>
        <v>0</v>
      </c>
      <c r="E1716" s="1">
        <f t="shared" si="56"/>
        <v>2015</v>
      </c>
    </row>
    <row r="1717" spans="1:5" x14ac:dyDescent="0.3">
      <c r="A1717" s="15">
        <v>42073</v>
      </c>
      <c r="B1717" s="1">
        <v>0.6</v>
      </c>
      <c r="C1717" s="1">
        <v>0</v>
      </c>
      <c r="D1717" s="57">
        <f t="shared" si="57"/>
        <v>0</v>
      </c>
      <c r="E1717" s="1">
        <f t="shared" si="56"/>
        <v>2015</v>
      </c>
    </row>
    <row r="1718" spans="1:5" x14ac:dyDescent="0.3">
      <c r="A1718" s="15">
        <v>42072</v>
      </c>
      <c r="B1718" s="1">
        <v>0.6</v>
      </c>
      <c r="C1718" s="1">
        <v>0</v>
      </c>
      <c r="D1718" s="57">
        <f t="shared" si="57"/>
        <v>0</v>
      </c>
      <c r="E1718" s="1">
        <f t="shared" si="56"/>
        <v>2015</v>
      </c>
    </row>
    <row r="1719" spans="1:5" x14ac:dyDescent="0.3">
      <c r="A1719" s="15">
        <v>42069</v>
      </c>
      <c r="B1719" s="1">
        <v>0.6</v>
      </c>
      <c r="C1719" s="1">
        <v>0</v>
      </c>
      <c r="D1719" s="57">
        <f t="shared" si="57"/>
        <v>0</v>
      </c>
      <c r="E1719" s="1">
        <f t="shared" si="56"/>
        <v>2015</v>
      </c>
    </row>
    <row r="1720" spans="1:5" x14ac:dyDescent="0.3">
      <c r="A1720" s="15">
        <v>42068</v>
      </c>
      <c r="B1720" s="1">
        <v>0.6</v>
      </c>
      <c r="C1720" s="1">
        <v>0</v>
      </c>
      <c r="D1720" s="57">
        <f t="shared" si="57"/>
        <v>0</v>
      </c>
      <c r="E1720" s="1">
        <f t="shared" si="56"/>
        <v>2015</v>
      </c>
    </row>
    <row r="1721" spans="1:5" x14ac:dyDescent="0.3">
      <c r="A1721" s="15">
        <v>42067</v>
      </c>
      <c r="B1721" s="1">
        <v>0.6</v>
      </c>
      <c r="C1721" s="1">
        <v>0</v>
      </c>
      <c r="D1721" s="57">
        <f t="shared" si="57"/>
        <v>0</v>
      </c>
      <c r="E1721" s="1">
        <f t="shared" si="56"/>
        <v>2015</v>
      </c>
    </row>
    <row r="1722" spans="1:5" x14ac:dyDescent="0.3">
      <c r="A1722" s="15">
        <v>42066</v>
      </c>
      <c r="B1722" s="1">
        <v>0.6</v>
      </c>
      <c r="C1722" s="1">
        <v>0</v>
      </c>
      <c r="D1722" s="57">
        <f t="shared" si="57"/>
        <v>0</v>
      </c>
      <c r="E1722" s="1">
        <f t="shared" si="56"/>
        <v>2015</v>
      </c>
    </row>
    <row r="1723" spans="1:5" x14ac:dyDescent="0.3">
      <c r="A1723" s="15">
        <v>42065</v>
      </c>
      <c r="B1723" s="1">
        <v>0.6</v>
      </c>
      <c r="C1723" s="1">
        <v>0</v>
      </c>
      <c r="D1723" s="57">
        <f t="shared" si="57"/>
        <v>0</v>
      </c>
      <c r="E1723" s="1">
        <f t="shared" si="56"/>
        <v>2015</v>
      </c>
    </row>
    <row r="1724" spans="1:5" x14ac:dyDescent="0.3">
      <c r="A1724" s="15">
        <v>42062</v>
      </c>
      <c r="B1724" s="1">
        <v>0.6</v>
      </c>
      <c r="C1724" s="1">
        <v>0</v>
      </c>
      <c r="D1724" s="57">
        <f t="shared" si="57"/>
        <v>0</v>
      </c>
      <c r="E1724" s="1">
        <f t="shared" si="56"/>
        <v>2015</v>
      </c>
    </row>
    <row r="1725" spans="1:5" x14ac:dyDescent="0.3">
      <c r="A1725" s="15">
        <v>42061</v>
      </c>
      <c r="B1725" s="1">
        <v>0.6</v>
      </c>
      <c r="C1725" s="1">
        <v>0</v>
      </c>
      <c r="D1725" s="57">
        <f t="shared" si="57"/>
        <v>0</v>
      </c>
      <c r="E1725" s="1">
        <f t="shared" si="56"/>
        <v>2015</v>
      </c>
    </row>
    <row r="1726" spans="1:5" x14ac:dyDescent="0.3">
      <c r="A1726" s="15">
        <v>42060</v>
      </c>
      <c r="B1726" s="1">
        <v>0.6</v>
      </c>
      <c r="C1726" s="1">
        <v>0</v>
      </c>
      <c r="D1726" s="57">
        <f t="shared" si="57"/>
        <v>0</v>
      </c>
      <c r="E1726" s="1">
        <f t="shared" si="56"/>
        <v>2015</v>
      </c>
    </row>
    <row r="1727" spans="1:5" x14ac:dyDescent="0.3">
      <c r="A1727" s="15">
        <v>42059</v>
      </c>
      <c r="B1727" s="1">
        <v>0.6</v>
      </c>
      <c r="C1727" s="1">
        <v>0</v>
      </c>
      <c r="D1727" s="57">
        <f t="shared" si="57"/>
        <v>0</v>
      </c>
      <c r="E1727" s="1">
        <f t="shared" si="56"/>
        <v>2015</v>
      </c>
    </row>
    <row r="1728" spans="1:5" x14ac:dyDescent="0.3">
      <c r="A1728" s="15">
        <v>42058</v>
      </c>
      <c r="B1728" s="1">
        <v>0.6</v>
      </c>
      <c r="C1728" s="1">
        <v>0</v>
      </c>
      <c r="D1728" s="57">
        <f t="shared" si="57"/>
        <v>0</v>
      </c>
      <c r="E1728" s="1">
        <f t="shared" si="56"/>
        <v>2015</v>
      </c>
    </row>
    <row r="1729" spans="1:5" x14ac:dyDescent="0.3">
      <c r="A1729" s="15">
        <v>42055</v>
      </c>
      <c r="B1729" s="1">
        <v>0.65</v>
      </c>
      <c r="C1729" s="1">
        <v>0</v>
      </c>
      <c r="D1729" s="57">
        <f t="shared" si="57"/>
        <v>8.0042707673536564E-2</v>
      </c>
      <c r="E1729" s="1">
        <f t="shared" si="56"/>
        <v>2015</v>
      </c>
    </row>
    <row r="1730" spans="1:5" x14ac:dyDescent="0.3">
      <c r="A1730" s="15">
        <v>42054</v>
      </c>
      <c r="B1730" s="1">
        <v>0.65</v>
      </c>
      <c r="C1730" s="1">
        <v>0</v>
      </c>
      <c r="D1730" s="57">
        <f t="shared" si="57"/>
        <v>0</v>
      </c>
      <c r="E1730" s="1">
        <f t="shared" si="56"/>
        <v>2015</v>
      </c>
    </row>
    <row r="1731" spans="1:5" x14ac:dyDescent="0.3">
      <c r="A1731" s="15">
        <v>42053</v>
      </c>
      <c r="B1731" s="1">
        <v>0.65</v>
      </c>
      <c r="C1731" s="1">
        <v>0</v>
      </c>
      <c r="D1731" s="57">
        <f t="shared" si="57"/>
        <v>0</v>
      </c>
      <c r="E1731" s="1">
        <f t="shared" si="56"/>
        <v>2015</v>
      </c>
    </row>
    <row r="1732" spans="1:5" x14ac:dyDescent="0.3">
      <c r="A1732" s="15">
        <v>42052</v>
      </c>
      <c r="B1732" s="1">
        <v>0.65</v>
      </c>
      <c r="C1732" s="1">
        <v>0</v>
      </c>
      <c r="D1732" s="57">
        <f t="shared" si="57"/>
        <v>0</v>
      </c>
      <c r="E1732" s="1">
        <f t="shared" si="56"/>
        <v>2015</v>
      </c>
    </row>
    <row r="1733" spans="1:5" x14ac:dyDescent="0.3">
      <c r="A1733" s="15">
        <v>42048</v>
      </c>
      <c r="B1733" s="1">
        <v>0.65</v>
      </c>
      <c r="C1733" s="1">
        <v>0</v>
      </c>
      <c r="D1733" s="57">
        <f t="shared" si="57"/>
        <v>0</v>
      </c>
      <c r="E1733" s="1">
        <f t="shared" si="56"/>
        <v>2015</v>
      </c>
    </row>
    <row r="1734" spans="1:5" x14ac:dyDescent="0.3">
      <c r="A1734" s="15">
        <v>42047</v>
      </c>
      <c r="B1734" s="1">
        <v>0.65</v>
      </c>
      <c r="C1734" s="1">
        <v>0</v>
      </c>
      <c r="D1734" s="57">
        <f t="shared" si="57"/>
        <v>0</v>
      </c>
      <c r="E1734" s="1">
        <f t="shared" si="56"/>
        <v>2015</v>
      </c>
    </row>
    <row r="1735" spans="1:5" x14ac:dyDescent="0.3">
      <c r="A1735" s="15">
        <v>42046</v>
      </c>
      <c r="B1735" s="1">
        <v>0.65</v>
      </c>
      <c r="C1735" s="1">
        <v>0</v>
      </c>
      <c r="D1735" s="57">
        <f t="shared" si="57"/>
        <v>0</v>
      </c>
      <c r="E1735" s="1">
        <f t="shared" si="56"/>
        <v>2015</v>
      </c>
    </row>
    <row r="1736" spans="1:5" x14ac:dyDescent="0.3">
      <c r="A1736" s="15">
        <v>42045</v>
      </c>
      <c r="B1736" s="1">
        <v>0.65</v>
      </c>
      <c r="C1736" s="1">
        <v>0</v>
      </c>
      <c r="D1736" s="57">
        <f t="shared" si="57"/>
        <v>0</v>
      </c>
      <c r="E1736" s="1">
        <f t="shared" si="56"/>
        <v>2015</v>
      </c>
    </row>
    <row r="1737" spans="1:5" x14ac:dyDescent="0.3">
      <c r="A1737" s="15">
        <v>42044</v>
      </c>
      <c r="B1737" s="1">
        <v>0.65</v>
      </c>
      <c r="C1737" s="1">
        <v>0</v>
      </c>
      <c r="D1737" s="57">
        <f t="shared" si="57"/>
        <v>0</v>
      </c>
      <c r="E1737" s="1">
        <f t="shared" ref="E1737:E1800" si="58">YEAR(A1737)</f>
        <v>2015</v>
      </c>
    </row>
    <row r="1738" spans="1:5" x14ac:dyDescent="0.3">
      <c r="A1738" s="15">
        <v>42041</v>
      </c>
      <c r="B1738" s="1">
        <v>0.75</v>
      </c>
      <c r="C1738" s="1">
        <v>0</v>
      </c>
      <c r="D1738" s="57">
        <f t="shared" si="57"/>
        <v>0.14310084364067324</v>
      </c>
      <c r="E1738" s="1">
        <f t="shared" si="58"/>
        <v>2015</v>
      </c>
    </row>
    <row r="1739" spans="1:5" x14ac:dyDescent="0.3">
      <c r="A1739" s="15">
        <v>42040</v>
      </c>
      <c r="B1739" s="1">
        <v>0.75</v>
      </c>
      <c r="C1739" s="1">
        <v>0</v>
      </c>
      <c r="D1739" s="57">
        <f t="shared" ref="D1739:D1802" si="59">LN((C1739+B1739)/(B1738))</f>
        <v>0</v>
      </c>
      <c r="E1739" s="1">
        <f t="shared" si="58"/>
        <v>2015</v>
      </c>
    </row>
    <row r="1740" spans="1:5" x14ac:dyDescent="0.3">
      <c r="A1740" s="15">
        <v>42039</v>
      </c>
      <c r="B1740" s="1">
        <v>0.75</v>
      </c>
      <c r="C1740" s="1">
        <v>0</v>
      </c>
      <c r="D1740" s="57">
        <f t="shared" si="59"/>
        <v>0</v>
      </c>
      <c r="E1740" s="1">
        <f t="shared" si="58"/>
        <v>2015</v>
      </c>
    </row>
    <row r="1741" spans="1:5" x14ac:dyDescent="0.3">
      <c r="A1741" s="15">
        <v>42038</v>
      </c>
      <c r="B1741" s="1">
        <v>0.75</v>
      </c>
      <c r="C1741" s="1">
        <v>0</v>
      </c>
      <c r="D1741" s="57">
        <f t="shared" si="59"/>
        <v>0</v>
      </c>
      <c r="E1741" s="1">
        <f t="shared" si="58"/>
        <v>2015</v>
      </c>
    </row>
    <row r="1742" spans="1:5" x14ac:dyDescent="0.3">
      <c r="A1742" s="15">
        <v>42037</v>
      </c>
      <c r="B1742" s="1">
        <v>0.75</v>
      </c>
      <c r="C1742" s="1">
        <v>0</v>
      </c>
      <c r="D1742" s="57">
        <f t="shared" si="59"/>
        <v>0</v>
      </c>
      <c r="E1742" s="1">
        <f t="shared" si="58"/>
        <v>2015</v>
      </c>
    </row>
    <row r="1743" spans="1:5" x14ac:dyDescent="0.3">
      <c r="A1743" s="15">
        <v>42034</v>
      </c>
      <c r="B1743" s="1">
        <v>0.75</v>
      </c>
      <c r="C1743" s="1">
        <v>0</v>
      </c>
      <c r="D1743" s="57">
        <f t="shared" si="59"/>
        <v>0</v>
      </c>
      <c r="E1743" s="1">
        <f t="shared" si="58"/>
        <v>2015</v>
      </c>
    </row>
    <row r="1744" spans="1:5" x14ac:dyDescent="0.3">
      <c r="A1744" s="15">
        <v>42033</v>
      </c>
      <c r="B1744" s="1">
        <v>0.75</v>
      </c>
      <c r="C1744" s="1">
        <v>0</v>
      </c>
      <c r="D1744" s="57">
        <f t="shared" si="59"/>
        <v>0</v>
      </c>
      <c r="E1744" s="1">
        <f t="shared" si="58"/>
        <v>2015</v>
      </c>
    </row>
    <row r="1745" spans="1:5" x14ac:dyDescent="0.3">
      <c r="A1745" s="15">
        <v>42032</v>
      </c>
      <c r="B1745" s="1">
        <v>0.75</v>
      </c>
      <c r="C1745" s="1">
        <v>0</v>
      </c>
      <c r="D1745" s="57">
        <f t="shared" si="59"/>
        <v>0</v>
      </c>
      <c r="E1745" s="1">
        <f t="shared" si="58"/>
        <v>2015</v>
      </c>
    </row>
    <row r="1746" spans="1:5" x14ac:dyDescent="0.3">
      <c r="A1746" s="15">
        <v>42031</v>
      </c>
      <c r="B1746" s="1">
        <v>0.5</v>
      </c>
      <c r="C1746" s="1">
        <v>0</v>
      </c>
      <c r="D1746" s="57">
        <f t="shared" si="59"/>
        <v>-0.40546510810816444</v>
      </c>
      <c r="E1746" s="1">
        <f t="shared" si="58"/>
        <v>2015</v>
      </c>
    </row>
    <row r="1747" spans="1:5" x14ac:dyDescent="0.3">
      <c r="A1747" s="15">
        <v>42030</v>
      </c>
      <c r="B1747" s="1">
        <v>0.5</v>
      </c>
      <c r="C1747" s="1">
        <v>0</v>
      </c>
      <c r="D1747" s="57">
        <f t="shared" si="59"/>
        <v>0</v>
      </c>
      <c r="E1747" s="1">
        <f t="shared" si="58"/>
        <v>2015</v>
      </c>
    </row>
    <row r="1748" spans="1:5" x14ac:dyDescent="0.3">
      <c r="A1748" s="15">
        <v>42027</v>
      </c>
      <c r="B1748" s="1">
        <v>0.75</v>
      </c>
      <c r="C1748" s="1">
        <v>0</v>
      </c>
      <c r="D1748" s="57">
        <f t="shared" si="59"/>
        <v>0.40546510810816438</v>
      </c>
      <c r="E1748" s="1">
        <f t="shared" si="58"/>
        <v>2015</v>
      </c>
    </row>
    <row r="1749" spans="1:5" x14ac:dyDescent="0.3">
      <c r="A1749" s="15">
        <v>42026</v>
      </c>
      <c r="B1749" s="1">
        <v>0.75</v>
      </c>
      <c r="C1749" s="1">
        <v>0</v>
      </c>
      <c r="D1749" s="57">
        <f t="shared" si="59"/>
        <v>0</v>
      </c>
      <c r="E1749" s="1">
        <f t="shared" si="58"/>
        <v>2015</v>
      </c>
    </row>
    <row r="1750" spans="1:5" x14ac:dyDescent="0.3">
      <c r="A1750" s="15">
        <v>42025</v>
      </c>
      <c r="B1750" s="1">
        <v>0.75</v>
      </c>
      <c r="C1750" s="1">
        <v>0</v>
      </c>
      <c r="D1750" s="57">
        <f t="shared" si="59"/>
        <v>0</v>
      </c>
      <c r="E1750" s="1">
        <f t="shared" si="58"/>
        <v>2015</v>
      </c>
    </row>
    <row r="1751" spans="1:5" x14ac:dyDescent="0.3">
      <c r="A1751" s="15">
        <v>42024</v>
      </c>
      <c r="B1751" s="1">
        <v>0.75</v>
      </c>
      <c r="C1751" s="1">
        <v>0</v>
      </c>
      <c r="D1751" s="57">
        <f t="shared" si="59"/>
        <v>0</v>
      </c>
      <c r="E1751" s="1">
        <f t="shared" si="58"/>
        <v>2015</v>
      </c>
    </row>
    <row r="1752" spans="1:5" x14ac:dyDescent="0.3">
      <c r="A1752" s="15">
        <v>42023</v>
      </c>
      <c r="B1752" s="1">
        <v>0.75</v>
      </c>
      <c r="C1752" s="1">
        <v>0</v>
      </c>
      <c r="D1752" s="57">
        <f t="shared" si="59"/>
        <v>0</v>
      </c>
      <c r="E1752" s="1">
        <f t="shared" si="58"/>
        <v>2015</v>
      </c>
    </row>
    <row r="1753" spans="1:5" x14ac:dyDescent="0.3">
      <c r="A1753" s="15">
        <v>42020</v>
      </c>
      <c r="B1753" s="1">
        <v>0.75</v>
      </c>
      <c r="C1753" s="1">
        <v>0</v>
      </c>
      <c r="D1753" s="57">
        <f t="shared" si="59"/>
        <v>0</v>
      </c>
      <c r="E1753" s="1">
        <f t="shared" si="58"/>
        <v>2015</v>
      </c>
    </row>
    <row r="1754" spans="1:5" x14ac:dyDescent="0.3">
      <c r="A1754" s="15">
        <v>42019</v>
      </c>
      <c r="B1754" s="1">
        <v>0.75</v>
      </c>
      <c r="C1754" s="1">
        <v>0</v>
      </c>
      <c r="D1754" s="57">
        <f t="shared" si="59"/>
        <v>0</v>
      </c>
      <c r="E1754" s="1">
        <f t="shared" si="58"/>
        <v>2015</v>
      </c>
    </row>
    <row r="1755" spans="1:5" x14ac:dyDescent="0.3">
      <c r="A1755" s="15">
        <v>42018</v>
      </c>
      <c r="B1755" s="1">
        <v>0.75</v>
      </c>
      <c r="C1755" s="1">
        <v>0</v>
      </c>
      <c r="D1755" s="57">
        <f t="shared" si="59"/>
        <v>0</v>
      </c>
      <c r="E1755" s="1">
        <f t="shared" si="58"/>
        <v>2015</v>
      </c>
    </row>
    <row r="1756" spans="1:5" x14ac:dyDescent="0.3">
      <c r="A1756" s="15">
        <v>42017</v>
      </c>
      <c r="B1756" s="1">
        <v>0.75</v>
      </c>
      <c r="C1756" s="1">
        <v>0</v>
      </c>
      <c r="D1756" s="57">
        <f t="shared" si="59"/>
        <v>0</v>
      </c>
      <c r="E1756" s="1">
        <f t="shared" si="58"/>
        <v>2015</v>
      </c>
    </row>
    <row r="1757" spans="1:5" x14ac:dyDescent="0.3">
      <c r="A1757" s="15">
        <v>42016</v>
      </c>
      <c r="B1757" s="1">
        <v>0.75</v>
      </c>
      <c r="C1757" s="1">
        <v>0</v>
      </c>
      <c r="D1757" s="57">
        <f t="shared" si="59"/>
        <v>0</v>
      </c>
      <c r="E1757" s="1">
        <f t="shared" si="58"/>
        <v>2015</v>
      </c>
    </row>
    <row r="1758" spans="1:5" x14ac:dyDescent="0.3">
      <c r="A1758" s="15">
        <v>42013</v>
      </c>
      <c r="B1758" s="1">
        <v>0.75</v>
      </c>
      <c r="C1758" s="1">
        <v>0</v>
      </c>
      <c r="D1758" s="57">
        <f t="shared" si="59"/>
        <v>0</v>
      </c>
      <c r="E1758" s="1">
        <f t="shared" si="58"/>
        <v>2015</v>
      </c>
    </row>
    <row r="1759" spans="1:5" x14ac:dyDescent="0.3">
      <c r="A1759" s="15">
        <v>42012</v>
      </c>
      <c r="B1759" s="1">
        <v>0.75</v>
      </c>
      <c r="C1759" s="1">
        <v>0</v>
      </c>
      <c r="D1759" s="57">
        <f t="shared" si="59"/>
        <v>0</v>
      </c>
      <c r="E1759" s="1">
        <f t="shared" si="58"/>
        <v>2015</v>
      </c>
    </row>
    <row r="1760" spans="1:5" x14ac:dyDescent="0.3">
      <c r="A1760" s="15">
        <v>42011</v>
      </c>
      <c r="B1760" s="1">
        <v>0.75</v>
      </c>
      <c r="C1760" s="1">
        <v>0</v>
      </c>
      <c r="D1760" s="57">
        <f t="shared" si="59"/>
        <v>0</v>
      </c>
      <c r="E1760" s="1">
        <f t="shared" si="58"/>
        <v>2015</v>
      </c>
    </row>
    <row r="1761" spans="1:5" x14ac:dyDescent="0.3">
      <c r="A1761" s="15">
        <v>42010</v>
      </c>
      <c r="B1761" s="1">
        <v>0.75</v>
      </c>
      <c r="C1761" s="1">
        <v>0</v>
      </c>
      <c r="D1761" s="57">
        <f t="shared" si="59"/>
        <v>0</v>
      </c>
      <c r="E1761" s="1">
        <f t="shared" si="58"/>
        <v>2015</v>
      </c>
    </row>
    <row r="1762" spans="1:5" x14ac:dyDescent="0.3">
      <c r="A1762" s="15">
        <v>42009</v>
      </c>
      <c r="B1762" s="1">
        <v>0.75</v>
      </c>
      <c r="C1762" s="1">
        <v>0</v>
      </c>
      <c r="D1762" s="57">
        <f t="shared" si="59"/>
        <v>0</v>
      </c>
      <c r="E1762" s="1">
        <f t="shared" si="58"/>
        <v>2015</v>
      </c>
    </row>
    <row r="1763" spans="1:5" x14ac:dyDescent="0.3">
      <c r="A1763" s="15">
        <v>42006</v>
      </c>
      <c r="B1763" s="1">
        <v>0.75</v>
      </c>
      <c r="C1763" s="1">
        <v>0</v>
      </c>
      <c r="D1763" s="57">
        <f t="shared" si="59"/>
        <v>0</v>
      </c>
      <c r="E1763" s="1">
        <f t="shared" si="58"/>
        <v>2015</v>
      </c>
    </row>
    <row r="1764" spans="1:5" x14ac:dyDescent="0.3">
      <c r="A1764" s="15">
        <v>42004</v>
      </c>
      <c r="B1764" s="1">
        <v>0.7</v>
      </c>
      <c r="C1764" s="1">
        <v>0</v>
      </c>
      <c r="D1764" s="57">
        <f t="shared" si="59"/>
        <v>-6.899287148695156E-2</v>
      </c>
      <c r="E1764" s="1">
        <f t="shared" si="58"/>
        <v>2014</v>
      </c>
    </row>
    <row r="1765" spans="1:5" x14ac:dyDescent="0.3">
      <c r="A1765" s="15">
        <v>42003</v>
      </c>
      <c r="B1765" s="1">
        <v>0.35</v>
      </c>
      <c r="C1765" s="1">
        <v>0</v>
      </c>
      <c r="D1765" s="57">
        <f t="shared" si="59"/>
        <v>-0.69314718055994529</v>
      </c>
      <c r="E1765" s="1">
        <f t="shared" si="58"/>
        <v>2014</v>
      </c>
    </row>
    <row r="1766" spans="1:5" x14ac:dyDescent="0.3">
      <c r="A1766" s="15">
        <v>42002</v>
      </c>
      <c r="B1766" s="1">
        <v>0.35</v>
      </c>
      <c r="C1766" s="1">
        <v>0</v>
      </c>
      <c r="D1766" s="57">
        <f t="shared" si="59"/>
        <v>0</v>
      </c>
      <c r="E1766" s="1">
        <f t="shared" si="58"/>
        <v>2014</v>
      </c>
    </row>
    <row r="1767" spans="1:5" x14ac:dyDescent="0.3">
      <c r="A1767" s="15">
        <v>41997</v>
      </c>
      <c r="B1767" s="1">
        <v>0.35</v>
      </c>
      <c r="C1767" s="1">
        <v>0</v>
      </c>
      <c r="D1767" s="57">
        <f t="shared" si="59"/>
        <v>0</v>
      </c>
      <c r="E1767" s="1">
        <f t="shared" si="58"/>
        <v>2014</v>
      </c>
    </row>
    <row r="1768" spans="1:5" x14ac:dyDescent="0.3">
      <c r="A1768" s="15">
        <v>41996</v>
      </c>
      <c r="B1768" s="1">
        <v>0.35</v>
      </c>
      <c r="C1768" s="1">
        <v>0</v>
      </c>
      <c r="D1768" s="57">
        <f t="shared" si="59"/>
        <v>0</v>
      </c>
      <c r="E1768" s="1">
        <f t="shared" si="58"/>
        <v>2014</v>
      </c>
    </row>
    <row r="1769" spans="1:5" x14ac:dyDescent="0.3">
      <c r="A1769" s="15">
        <v>41995</v>
      </c>
      <c r="B1769" s="1">
        <v>0.5</v>
      </c>
      <c r="C1769" s="1">
        <v>0</v>
      </c>
      <c r="D1769" s="57">
        <f t="shared" si="59"/>
        <v>0.35667494393873239</v>
      </c>
      <c r="E1769" s="1">
        <f t="shared" si="58"/>
        <v>2014</v>
      </c>
    </row>
    <row r="1770" spans="1:5" x14ac:dyDescent="0.3">
      <c r="A1770" s="15">
        <v>41992</v>
      </c>
      <c r="B1770" s="1">
        <v>0.25</v>
      </c>
      <c r="C1770" s="1">
        <v>0</v>
      </c>
      <c r="D1770" s="57">
        <f t="shared" si="59"/>
        <v>-0.69314718055994529</v>
      </c>
      <c r="E1770" s="1">
        <f t="shared" si="58"/>
        <v>2014</v>
      </c>
    </row>
    <row r="1771" spans="1:5" x14ac:dyDescent="0.3">
      <c r="A1771" s="15">
        <v>41991</v>
      </c>
      <c r="B1771" s="1">
        <v>0.25</v>
      </c>
      <c r="C1771" s="1">
        <v>0</v>
      </c>
      <c r="D1771" s="57">
        <f t="shared" si="59"/>
        <v>0</v>
      </c>
      <c r="E1771" s="1">
        <f t="shared" si="58"/>
        <v>2014</v>
      </c>
    </row>
    <row r="1772" spans="1:5" x14ac:dyDescent="0.3">
      <c r="A1772" s="15">
        <v>41990</v>
      </c>
      <c r="B1772" s="1">
        <v>0.25</v>
      </c>
      <c r="C1772" s="1">
        <v>0</v>
      </c>
      <c r="D1772" s="57">
        <f t="shared" si="59"/>
        <v>0</v>
      </c>
      <c r="E1772" s="1">
        <f t="shared" si="58"/>
        <v>2014</v>
      </c>
    </row>
    <row r="1773" spans="1:5" x14ac:dyDescent="0.3">
      <c r="A1773" s="15">
        <v>41989</v>
      </c>
      <c r="B1773" s="1">
        <v>0.25</v>
      </c>
      <c r="C1773" s="1">
        <v>0</v>
      </c>
      <c r="D1773" s="57">
        <f t="shared" si="59"/>
        <v>0</v>
      </c>
      <c r="E1773" s="1">
        <f t="shared" si="58"/>
        <v>2014</v>
      </c>
    </row>
    <row r="1774" spans="1:5" x14ac:dyDescent="0.3">
      <c r="A1774" s="15">
        <v>41988</v>
      </c>
      <c r="B1774" s="1">
        <v>0.25</v>
      </c>
      <c r="C1774" s="1">
        <v>0</v>
      </c>
      <c r="D1774" s="57">
        <f t="shared" si="59"/>
        <v>0</v>
      </c>
      <c r="E1774" s="1">
        <f t="shared" si="58"/>
        <v>2014</v>
      </c>
    </row>
    <row r="1775" spans="1:5" x14ac:dyDescent="0.3">
      <c r="A1775" s="15">
        <v>41985</v>
      </c>
      <c r="B1775" s="1">
        <v>0.25</v>
      </c>
      <c r="C1775" s="1">
        <v>0</v>
      </c>
      <c r="D1775" s="57">
        <f t="shared" si="59"/>
        <v>0</v>
      </c>
      <c r="E1775" s="1">
        <f t="shared" si="58"/>
        <v>2014</v>
      </c>
    </row>
    <row r="1776" spans="1:5" x14ac:dyDescent="0.3">
      <c r="A1776" s="15">
        <v>41984</v>
      </c>
      <c r="B1776" s="1">
        <v>0.25</v>
      </c>
      <c r="C1776" s="1">
        <v>0</v>
      </c>
      <c r="D1776" s="57">
        <f t="shared" si="59"/>
        <v>0</v>
      </c>
      <c r="E1776" s="1">
        <f t="shared" si="58"/>
        <v>2014</v>
      </c>
    </row>
    <row r="1777" spans="1:5" x14ac:dyDescent="0.3">
      <c r="A1777" s="15">
        <v>41983</v>
      </c>
      <c r="B1777" s="1">
        <v>0.25</v>
      </c>
      <c r="C1777" s="1">
        <v>0</v>
      </c>
      <c r="D1777" s="57">
        <f t="shared" si="59"/>
        <v>0</v>
      </c>
      <c r="E1777" s="1">
        <f t="shared" si="58"/>
        <v>2014</v>
      </c>
    </row>
    <row r="1778" spans="1:5" x14ac:dyDescent="0.3">
      <c r="A1778" s="15">
        <v>41982</v>
      </c>
      <c r="B1778" s="1">
        <v>0.25</v>
      </c>
      <c r="C1778" s="1">
        <v>0</v>
      </c>
      <c r="D1778" s="57">
        <f t="shared" si="59"/>
        <v>0</v>
      </c>
      <c r="E1778" s="1">
        <f t="shared" si="58"/>
        <v>2014</v>
      </c>
    </row>
    <row r="1779" spans="1:5" x14ac:dyDescent="0.3">
      <c r="A1779" s="15">
        <v>41981</v>
      </c>
      <c r="B1779" s="1">
        <v>0.25</v>
      </c>
      <c r="C1779" s="1">
        <v>0</v>
      </c>
      <c r="D1779" s="57">
        <f t="shared" si="59"/>
        <v>0</v>
      </c>
      <c r="E1779" s="1">
        <f t="shared" si="58"/>
        <v>2014</v>
      </c>
    </row>
    <row r="1780" spans="1:5" x14ac:dyDescent="0.3">
      <c r="A1780" s="15">
        <v>41978</v>
      </c>
      <c r="B1780" s="1">
        <v>0.25</v>
      </c>
      <c r="C1780" s="1">
        <v>0</v>
      </c>
      <c r="D1780" s="57">
        <f t="shared" si="59"/>
        <v>0</v>
      </c>
      <c r="E1780" s="1">
        <f t="shared" si="58"/>
        <v>2014</v>
      </c>
    </row>
    <row r="1781" spans="1:5" x14ac:dyDescent="0.3">
      <c r="A1781" s="15">
        <v>41977</v>
      </c>
      <c r="B1781" s="1">
        <v>0.25</v>
      </c>
      <c r="C1781" s="1">
        <v>0</v>
      </c>
      <c r="D1781" s="57">
        <f t="shared" si="59"/>
        <v>0</v>
      </c>
      <c r="E1781" s="1">
        <f t="shared" si="58"/>
        <v>2014</v>
      </c>
    </row>
    <row r="1782" spans="1:5" x14ac:dyDescent="0.3">
      <c r="A1782" s="15">
        <v>41976</v>
      </c>
      <c r="B1782" s="1">
        <v>0.25</v>
      </c>
      <c r="C1782" s="1">
        <v>0</v>
      </c>
      <c r="D1782" s="57">
        <f t="shared" si="59"/>
        <v>0</v>
      </c>
      <c r="E1782" s="1">
        <f t="shared" si="58"/>
        <v>2014</v>
      </c>
    </row>
    <row r="1783" spans="1:5" x14ac:dyDescent="0.3">
      <c r="A1783" s="15">
        <v>41975</v>
      </c>
      <c r="B1783" s="1">
        <v>0.25</v>
      </c>
      <c r="C1783" s="1">
        <v>0</v>
      </c>
      <c r="D1783" s="57">
        <f t="shared" si="59"/>
        <v>0</v>
      </c>
      <c r="E1783" s="1">
        <f t="shared" si="58"/>
        <v>2014</v>
      </c>
    </row>
    <row r="1784" spans="1:5" x14ac:dyDescent="0.3">
      <c r="A1784" s="15">
        <v>41974</v>
      </c>
      <c r="B1784" s="1">
        <v>0.3</v>
      </c>
      <c r="C1784" s="1">
        <v>0</v>
      </c>
      <c r="D1784" s="57">
        <f t="shared" si="59"/>
        <v>0.18232155679395459</v>
      </c>
      <c r="E1784" s="1">
        <f t="shared" si="58"/>
        <v>2014</v>
      </c>
    </row>
    <row r="1785" spans="1:5" x14ac:dyDescent="0.3">
      <c r="A1785" s="15">
        <v>41971</v>
      </c>
      <c r="B1785" s="1">
        <v>0.3</v>
      </c>
      <c r="C1785" s="1">
        <v>0</v>
      </c>
      <c r="D1785" s="57">
        <f t="shared" si="59"/>
        <v>0</v>
      </c>
      <c r="E1785" s="1">
        <f t="shared" si="58"/>
        <v>2014</v>
      </c>
    </row>
    <row r="1786" spans="1:5" x14ac:dyDescent="0.3">
      <c r="A1786" s="15">
        <v>41970</v>
      </c>
      <c r="B1786" s="1">
        <v>0.3</v>
      </c>
      <c r="C1786" s="1">
        <v>0</v>
      </c>
      <c r="D1786" s="57">
        <f t="shared" si="59"/>
        <v>0</v>
      </c>
      <c r="E1786" s="1">
        <f t="shared" si="58"/>
        <v>2014</v>
      </c>
    </row>
    <row r="1787" spans="1:5" x14ac:dyDescent="0.3">
      <c r="A1787" s="15">
        <v>41969</v>
      </c>
      <c r="B1787" s="1">
        <v>0.3</v>
      </c>
      <c r="C1787" s="1">
        <v>0</v>
      </c>
      <c r="D1787" s="57">
        <f t="shared" si="59"/>
        <v>0</v>
      </c>
      <c r="E1787" s="1">
        <f t="shared" si="58"/>
        <v>2014</v>
      </c>
    </row>
    <row r="1788" spans="1:5" x14ac:dyDescent="0.3">
      <c r="A1788" s="15">
        <v>41968</v>
      </c>
      <c r="B1788" s="1">
        <v>0.3</v>
      </c>
      <c r="C1788" s="1">
        <v>0</v>
      </c>
      <c r="D1788" s="57">
        <f t="shared" si="59"/>
        <v>0</v>
      </c>
      <c r="E1788" s="1">
        <f t="shared" si="58"/>
        <v>2014</v>
      </c>
    </row>
    <row r="1789" spans="1:5" x14ac:dyDescent="0.3">
      <c r="A1789" s="15">
        <v>41967</v>
      </c>
      <c r="B1789" s="1">
        <v>0.3</v>
      </c>
      <c r="C1789" s="1">
        <v>0</v>
      </c>
      <c r="D1789" s="57">
        <f t="shared" si="59"/>
        <v>0</v>
      </c>
      <c r="E1789" s="1">
        <f t="shared" si="58"/>
        <v>2014</v>
      </c>
    </row>
    <row r="1790" spans="1:5" x14ac:dyDescent="0.3">
      <c r="A1790" s="15">
        <v>41964</v>
      </c>
      <c r="B1790" s="1">
        <v>0.3</v>
      </c>
      <c r="C1790" s="1">
        <v>0</v>
      </c>
      <c r="D1790" s="57">
        <f t="shared" si="59"/>
        <v>0</v>
      </c>
      <c r="E1790" s="1">
        <f t="shared" si="58"/>
        <v>2014</v>
      </c>
    </row>
    <row r="1791" spans="1:5" x14ac:dyDescent="0.3">
      <c r="A1791" s="15">
        <v>41963</v>
      </c>
      <c r="B1791" s="1">
        <v>0.3</v>
      </c>
      <c r="C1791" s="1">
        <v>0</v>
      </c>
      <c r="D1791" s="57">
        <f t="shared" si="59"/>
        <v>0</v>
      </c>
      <c r="E1791" s="1">
        <f t="shared" si="58"/>
        <v>2014</v>
      </c>
    </row>
    <row r="1792" spans="1:5" x14ac:dyDescent="0.3">
      <c r="A1792" s="15">
        <v>41962</v>
      </c>
      <c r="B1792" s="1">
        <v>0.3</v>
      </c>
      <c r="C1792" s="1">
        <v>0</v>
      </c>
      <c r="D1792" s="57">
        <f t="shared" si="59"/>
        <v>0</v>
      </c>
      <c r="E1792" s="1">
        <f t="shared" si="58"/>
        <v>2014</v>
      </c>
    </row>
    <row r="1793" spans="1:5" x14ac:dyDescent="0.3">
      <c r="A1793" s="15">
        <v>41961</v>
      </c>
      <c r="B1793" s="1">
        <v>0.25</v>
      </c>
      <c r="C1793" s="1">
        <v>0</v>
      </c>
      <c r="D1793" s="57">
        <f t="shared" si="59"/>
        <v>-0.18232155679395459</v>
      </c>
      <c r="E1793" s="1">
        <f t="shared" si="58"/>
        <v>2014</v>
      </c>
    </row>
    <row r="1794" spans="1:5" x14ac:dyDescent="0.3">
      <c r="A1794" s="15">
        <v>41960</v>
      </c>
      <c r="B1794" s="1">
        <v>0.25</v>
      </c>
      <c r="C1794" s="1">
        <v>0</v>
      </c>
      <c r="D1794" s="57">
        <f t="shared" si="59"/>
        <v>0</v>
      </c>
      <c r="E1794" s="1">
        <f t="shared" si="58"/>
        <v>2014</v>
      </c>
    </row>
    <row r="1795" spans="1:5" x14ac:dyDescent="0.3">
      <c r="A1795" s="15">
        <v>41957</v>
      </c>
      <c r="B1795" s="1">
        <v>0.25</v>
      </c>
      <c r="C1795" s="1">
        <v>0</v>
      </c>
      <c r="D1795" s="57">
        <f t="shared" si="59"/>
        <v>0</v>
      </c>
      <c r="E1795" s="1">
        <f t="shared" si="58"/>
        <v>2014</v>
      </c>
    </row>
    <row r="1796" spans="1:5" x14ac:dyDescent="0.3">
      <c r="A1796" s="15">
        <v>41956</v>
      </c>
      <c r="B1796" s="1">
        <v>0.25</v>
      </c>
      <c r="C1796" s="1">
        <v>0</v>
      </c>
      <c r="D1796" s="57">
        <f t="shared" si="59"/>
        <v>0</v>
      </c>
      <c r="E1796" s="1">
        <f t="shared" si="58"/>
        <v>2014</v>
      </c>
    </row>
    <row r="1797" spans="1:5" x14ac:dyDescent="0.3">
      <c r="A1797" s="15">
        <v>41955</v>
      </c>
      <c r="B1797" s="1">
        <v>0.25</v>
      </c>
      <c r="C1797" s="1">
        <v>0</v>
      </c>
      <c r="D1797" s="57">
        <f t="shared" si="59"/>
        <v>0</v>
      </c>
      <c r="E1797" s="1">
        <f t="shared" si="58"/>
        <v>2014</v>
      </c>
    </row>
    <row r="1798" spans="1:5" x14ac:dyDescent="0.3">
      <c r="A1798" s="15">
        <v>41954</v>
      </c>
      <c r="B1798" s="1">
        <v>0.25</v>
      </c>
      <c r="C1798" s="1">
        <v>0</v>
      </c>
      <c r="D1798" s="57">
        <f t="shared" si="59"/>
        <v>0</v>
      </c>
      <c r="E1798" s="1">
        <f t="shared" si="58"/>
        <v>2014</v>
      </c>
    </row>
    <row r="1799" spans="1:5" x14ac:dyDescent="0.3">
      <c r="A1799" s="15">
        <v>41953</v>
      </c>
      <c r="B1799" s="1">
        <v>0.25</v>
      </c>
      <c r="C1799" s="1">
        <v>0</v>
      </c>
      <c r="D1799" s="57">
        <f t="shared" si="59"/>
        <v>0</v>
      </c>
      <c r="E1799" s="1">
        <f t="shared" si="58"/>
        <v>2014</v>
      </c>
    </row>
    <row r="1800" spans="1:5" x14ac:dyDescent="0.3">
      <c r="A1800" s="15">
        <v>41950</v>
      </c>
      <c r="B1800" s="1">
        <v>0.25</v>
      </c>
      <c r="C1800" s="1">
        <v>0</v>
      </c>
      <c r="D1800" s="57">
        <f t="shared" si="59"/>
        <v>0</v>
      </c>
      <c r="E1800" s="1">
        <f t="shared" si="58"/>
        <v>2014</v>
      </c>
    </row>
    <row r="1801" spans="1:5" x14ac:dyDescent="0.3">
      <c r="A1801" s="15">
        <v>41949</v>
      </c>
      <c r="B1801" s="1">
        <v>0.25</v>
      </c>
      <c r="C1801" s="1">
        <v>0</v>
      </c>
      <c r="D1801" s="57">
        <f t="shared" si="59"/>
        <v>0</v>
      </c>
      <c r="E1801" s="1">
        <f t="shared" ref="E1801:E1864" si="60">YEAR(A1801)</f>
        <v>2014</v>
      </c>
    </row>
    <row r="1802" spans="1:5" x14ac:dyDescent="0.3">
      <c r="A1802" s="15">
        <v>41948</v>
      </c>
      <c r="B1802" s="1">
        <v>0.25</v>
      </c>
      <c r="C1802" s="1">
        <v>0</v>
      </c>
      <c r="D1802" s="57">
        <f t="shared" si="59"/>
        <v>0</v>
      </c>
      <c r="E1802" s="1">
        <f t="shared" si="60"/>
        <v>2014</v>
      </c>
    </row>
    <row r="1803" spans="1:5" x14ac:dyDescent="0.3">
      <c r="A1803" s="15">
        <v>41947</v>
      </c>
      <c r="B1803" s="1">
        <v>0.25</v>
      </c>
      <c r="C1803" s="1">
        <v>0</v>
      </c>
      <c r="D1803" s="57">
        <f t="shared" ref="D1803:D1866" si="61">LN((C1803+B1803)/(B1802))</f>
        <v>0</v>
      </c>
      <c r="E1803" s="1">
        <f t="shared" si="60"/>
        <v>2014</v>
      </c>
    </row>
    <row r="1804" spans="1:5" x14ac:dyDescent="0.3">
      <c r="A1804" s="15">
        <v>41946</v>
      </c>
      <c r="B1804" s="1">
        <v>0.25</v>
      </c>
      <c r="C1804" s="1">
        <v>0</v>
      </c>
      <c r="D1804" s="57">
        <f t="shared" si="61"/>
        <v>0</v>
      </c>
      <c r="E1804" s="1">
        <f t="shared" si="60"/>
        <v>2014</v>
      </c>
    </row>
    <row r="1805" spans="1:5" x14ac:dyDescent="0.3">
      <c r="A1805" s="15">
        <v>41943</v>
      </c>
      <c r="B1805" s="1">
        <v>0.25</v>
      </c>
      <c r="C1805" s="1">
        <v>0</v>
      </c>
      <c r="D1805" s="57">
        <f t="shared" si="61"/>
        <v>0</v>
      </c>
      <c r="E1805" s="1">
        <f t="shared" si="60"/>
        <v>2014</v>
      </c>
    </row>
    <row r="1806" spans="1:5" x14ac:dyDescent="0.3">
      <c r="A1806" s="15">
        <v>41942</v>
      </c>
      <c r="B1806" s="1">
        <v>0.25</v>
      </c>
      <c r="C1806" s="1">
        <v>0</v>
      </c>
      <c r="D1806" s="57">
        <f t="shared" si="61"/>
        <v>0</v>
      </c>
      <c r="E1806" s="1">
        <f t="shared" si="60"/>
        <v>2014</v>
      </c>
    </row>
    <row r="1807" spans="1:5" x14ac:dyDescent="0.3">
      <c r="A1807" s="15">
        <v>41941</v>
      </c>
      <c r="B1807" s="1">
        <v>0.25</v>
      </c>
      <c r="C1807" s="1">
        <v>0</v>
      </c>
      <c r="D1807" s="57">
        <f t="shared" si="61"/>
        <v>0</v>
      </c>
      <c r="E1807" s="1">
        <f t="shared" si="60"/>
        <v>2014</v>
      </c>
    </row>
    <row r="1808" spans="1:5" x14ac:dyDescent="0.3">
      <c r="A1808" s="15">
        <v>41940</v>
      </c>
      <c r="B1808" s="1">
        <v>0.25</v>
      </c>
      <c r="C1808" s="1">
        <v>0</v>
      </c>
      <c r="D1808" s="57">
        <f t="shared" si="61"/>
        <v>0</v>
      </c>
      <c r="E1808" s="1">
        <f t="shared" si="60"/>
        <v>2014</v>
      </c>
    </row>
    <row r="1809" spans="1:5" x14ac:dyDescent="0.3">
      <c r="A1809" s="15">
        <v>41939</v>
      </c>
      <c r="B1809" s="1">
        <v>0.25</v>
      </c>
      <c r="C1809" s="1">
        <v>0</v>
      </c>
      <c r="D1809" s="57">
        <f t="shared" si="61"/>
        <v>0</v>
      </c>
      <c r="E1809" s="1">
        <f t="shared" si="60"/>
        <v>2014</v>
      </c>
    </row>
    <row r="1810" spans="1:5" x14ac:dyDescent="0.3">
      <c r="A1810" s="15">
        <v>41936</v>
      </c>
      <c r="B1810" s="1">
        <v>0.25</v>
      </c>
      <c r="C1810" s="1">
        <v>0</v>
      </c>
      <c r="D1810" s="57">
        <f t="shared" si="61"/>
        <v>0</v>
      </c>
      <c r="E1810" s="1">
        <f t="shared" si="60"/>
        <v>2014</v>
      </c>
    </row>
    <row r="1811" spans="1:5" x14ac:dyDescent="0.3">
      <c r="A1811" s="15">
        <v>41935</v>
      </c>
      <c r="B1811" s="1">
        <v>0.25</v>
      </c>
      <c r="C1811" s="1">
        <v>0</v>
      </c>
      <c r="D1811" s="57">
        <f t="shared" si="61"/>
        <v>0</v>
      </c>
      <c r="E1811" s="1">
        <f t="shared" si="60"/>
        <v>2014</v>
      </c>
    </row>
    <row r="1812" spans="1:5" x14ac:dyDescent="0.3">
      <c r="A1812" s="15">
        <v>41934</v>
      </c>
      <c r="B1812" s="1">
        <v>0.25</v>
      </c>
      <c r="C1812" s="1">
        <v>0</v>
      </c>
      <c r="D1812" s="57">
        <f t="shared" si="61"/>
        <v>0</v>
      </c>
      <c r="E1812" s="1">
        <f t="shared" si="60"/>
        <v>2014</v>
      </c>
    </row>
    <row r="1813" spans="1:5" x14ac:dyDescent="0.3">
      <c r="A1813" s="15">
        <v>41933</v>
      </c>
      <c r="B1813" s="1">
        <v>0.25</v>
      </c>
      <c r="C1813" s="1">
        <v>0</v>
      </c>
      <c r="D1813" s="57">
        <f t="shared" si="61"/>
        <v>0</v>
      </c>
      <c r="E1813" s="1">
        <f t="shared" si="60"/>
        <v>2014</v>
      </c>
    </row>
    <row r="1814" spans="1:5" x14ac:dyDescent="0.3">
      <c r="A1814" s="15">
        <v>41932</v>
      </c>
      <c r="B1814" s="1">
        <v>0.25</v>
      </c>
      <c r="C1814" s="1">
        <v>0</v>
      </c>
      <c r="D1814" s="57">
        <f t="shared" si="61"/>
        <v>0</v>
      </c>
      <c r="E1814" s="1">
        <f t="shared" si="60"/>
        <v>2014</v>
      </c>
    </row>
    <row r="1815" spans="1:5" x14ac:dyDescent="0.3">
      <c r="A1815" s="15">
        <v>41929</v>
      </c>
      <c r="B1815" s="1">
        <v>0.25</v>
      </c>
      <c r="C1815" s="1">
        <v>0</v>
      </c>
      <c r="D1815" s="57">
        <f t="shared" si="61"/>
        <v>0</v>
      </c>
      <c r="E1815" s="1">
        <f t="shared" si="60"/>
        <v>2014</v>
      </c>
    </row>
    <row r="1816" spans="1:5" x14ac:dyDescent="0.3">
      <c r="A1816" s="15">
        <v>41928</v>
      </c>
      <c r="B1816" s="1">
        <v>0.25</v>
      </c>
      <c r="C1816" s="1">
        <v>0</v>
      </c>
      <c r="D1816" s="57">
        <f t="shared" si="61"/>
        <v>0</v>
      </c>
      <c r="E1816" s="1">
        <f t="shared" si="60"/>
        <v>2014</v>
      </c>
    </row>
    <row r="1817" spans="1:5" x14ac:dyDescent="0.3">
      <c r="A1817" s="15">
        <v>41927</v>
      </c>
      <c r="B1817" s="1">
        <v>0.25</v>
      </c>
      <c r="C1817" s="1">
        <v>0</v>
      </c>
      <c r="D1817" s="57">
        <f t="shared" si="61"/>
        <v>0</v>
      </c>
      <c r="E1817" s="1">
        <f t="shared" si="60"/>
        <v>2014</v>
      </c>
    </row>
    <row r="1818" spans="1:5" x14ac:dyDescent="0.3">
      <c r="A1818" s="15">
        <v>41926</v>
      </c>
      <c r="B1818" s="1">
        <v>0.25</v>
      </c>
      <c r="C1818" s="1">
        <v>0</v>
      </c>
      <c r="D1818" s="57">
        <f t="shared" si="61"/>
        <v>0</v>
      </c>
      <c r="E1818" s="1">
        <f t="shared" si="60"/>
        <v>2014</v>
      </c>
    </row>
    <row r="1819" spans="1:5" x14ac:dyDescent="0.3">
      <c r="A1819" s="15">
        <v>41922</v>
      </c>
      <c r="B1819" s="1">
        <v>0.25</v>
      </c>
      <c r="C1819" s="1">
        <v>0</v>
      </c>
      <c r="D1819" s="57">
        <f t="shared" si="61"/>
        <v>0</v>
      </c>
      <c r="E1819" s="1">
        <f t="shared" si="60"/>
        <v>2014</v>
      </c>
    </row>
    <row r="1820" spans="1:5" x14ac:dyDescent="0.3">
      <c r="A1820" s="15">
        <v>41921</v>
      </c>
      <c r="B1820" s="1">
        <v>0.25</v>
      </c>
      <c r="C1820" s="1">
        <v>0</v>
      </c>
      <c r="D1820" s="57">
        <f t="shared" si="61"/>
        <v>0</v>
      </c>
      <c r="E1820" s="1">
        <f t="shared" si="60"/>
        <v>2014</v>
      </c>
    </row>
    <row r="1821" spans="1:5" x14ac:dyDescent="0.3">
      <c r="A1821" s="15">
        <v>41920</v>
      </c>
      <c r="B1821" s="1">
        <v>0.25</v>
      </c>
      <c r="C1821" s="1">
        <v>0</v>
      </c>
      <c r="D1821" s="57">
        <f t="shared" si="61"/>
        <v>0</v>
      </c>
      <c r="E1821" s="1">
        <f t="shared" si="60"/>
        <v>2014</v>
      </c>
    </row>
    <row r="1822" spans="1:5" x14ac:dyDescent="0.3">
      <c r="A1822" s="15">
        <v>41919</v>
      </c>
      <c r="B1822" s="1">
        <v>0.25</v>
      </c>
      <c r="C1822" s="1">
        <v>0</v>
      </c>
      <c r="D1822" s="57">
        <f t="shared" si="61"/>
        <v>0</v>
      </c>
      <c r="E1822" s="1">
        <f t="shared" si="60"/>
        <v>2014</v>
      </c>
    </row>
    <row r="1823" spans="1:5" x14ac:dyDescent="0.3">
      <c r="A1823" s="15">
        <v>41918</v>
      </c>
      <c r="B1823" s="1">
        <v>0.25</v>
      </c>
      <c r="C1823" s="1">
        <v>0</v>
      </c>
      <c r="D1823" s="57">
        <f t="shared" si="61"/>
        <v>0</v>
      </c>
      <c r="E1823" s="1">
        <f t="shared" si="60"/>
        <v>2014</v>
      </c>
    </row>
    <row r="1824" spans="1:5" x14ac:dyDescent="0.3">
      <c r="A1824" s="15">
        <v>41915</v>
      </c>
      <c r="B1824" s="1">
        <v>0.25</v>
      </c>
      <c r="C1824" s="1">
        <v>0</v>
      </c>
      <c r="D1824" s="57">
        <f t="shared" si="61"/>
        <v>0</v>
      </c>
      <c r="E1824" s="1">
        <f t="shared" si="60"/>
        <v>2014</v>
      </c>
    </row>
    <row r="1825" spans="1:5" x14ac:dyDescent="0.3">
      <c r="A1825" s="15">
        <v>41914</v>
      </c>
      <c r="B1825" s="1">
        <v>0.25</v>
      </c>
      <c r="C1825" s="1">
        <v>0</v>
      </c>
      <c r="D1825" s="57">
        <f t="shared" si="61"/>
        <v>0</v>
      </c>
      <c r="E1825" s="1">
        <f t="shared" si="60"/>
        <v>2014</v>
      </c>
    </row>
    <row r="1826" spans="1:5" x14ac:dyDescent="0.3">
      <c r="A1826" s="15">
        <v>41913</v>
      </c>
      <c r="B1826" s="1">
        <v>0.25</v>
      </c>
      <c r="C1826" s="1">
        <v>0</v>
      </c>
      <c r="D1826" s="57">
        <f t="shared" si="61"/>
        <v>0</v>
      </c>
      <c r="E1826" s="1">
        <f t="shared" si="60"/>
        <v>2014</v>
      </c>
    </row>
    <row r="1827" spans="1:5" x14ac:dyDescent="0.3">
      <c r="A1827" s="15">
        <v>41912</v>
      </c>
      <c r="B1827" s="1">
        <v>0.3</v>
      </c>
      <c r="C1827" s="1">
        <v>0</v>
      </c>
      <c r="D1827" s="57">
        <f t="shared" si="61"/>
        <v>0.18232155679395459</v>
      </c>
      <c r="E1827" s="1">
        <f t="shared" si="60"/>
        <v>2014</v>
      </c>
    </row>
    <row r="1828" spans="1:5" x14ac:dyDescent="0.3">
      <c r="A1828" s="15">
        <v>41911</v>
      </c>
      <c r="B1828" s="1">
        <v>0.25</v>
      </c>
      <c r="C1828" s="1">
        <v>0</v>
      </c>
      <c r="D1828" s="57">
        <f t="shared" si="61"/>
        <v>-0.18232155679395459</v>
      </c>
      <c r="E1828" s="1">
        <f t="shared" si="60"/>
        <v>2014</v>
      </c>
    </row>
    <row r="1829" spans="1:5" x14ac:dyDescent="0.3">
      <c r="A1829" s="15">
        <v>41908</v>
      </c>
      <c r="B1829" s="1">
        <v>0.35</v>
      </c>
      <c r="C1829" s="1">
        <v>0</v>
      </c>
      <c r="D1829" s="57">
        <f t="shared" si="61"/>
        <v>0.33647223662121289</v>
      </c>
      <c r="E1829" s="1">
        <f t="shared" si="60"/>
        <v>2014</v>
      </c>
    </row>
    <row r="1830" spans="1:5" x14ac:dyDescent="0.3">
      <c r="A1830" s="15">
        <v>41907</v>
      </c>
      <c r="B1830" s="1">
        <v>0.35</v>
      </c>
      <c r="C1830" s="1">
        <v>0</v>
      </c>
      <c r="D1830" s="57">
        <f t="shared" si="61"/>
        <v>0</v>
      </c>
      <c r="E1830" s="1">
        <f t="shared" si="60"/>
        <v>2014</v>
      </c>
    </row>
    <row r="1831" spans="1:5" x14ac:dyDescent="0.3">
      <c r="A1831" s="15">
        <v>41906</v>
      </c>
      <c r="B1831" s="1">
        <v>0.35</v>
      </c>
      <c r="C1831" s="1">
        <v>0</v>
      </c>
      <c r="D1831" s="57">
        <f t="shared" si="61"/>
        <v>0</v>
      </c>
      <c r="E1831" s="1">
        <f t="shared" si="60"/>
        <v>2014</v>
      </c>
    </row>
    <row r="1832" spans="1:5" x14ac:dyDescent="0.3">
      <c r="A1832" s="15">
        <v>41905</v>
      </c>
      <c r="B1832" s="1">
        <v>0.35</v>
      </c>
      <c r="C1832" s="1">
        <v>0</v>
      </c>
      <c r="D1832" s="57">
        <f t="shared" si="61"/>
        <v>0</v>
      </c>
      <c r="E1832" s="1">
        <f t="shared" si="60"/>
        <v>2014</v>
      </c>
    </row>
    <row r="1833" spans="1:5" x14ac:dyDescent="0.3">
      <c r="A1833" s="15">
        <v>41904</v>
      </c>
      <c r="B1833" s="1">
        <v>0.35</v>
      </c>
      <c r="C1833" s="1">
        <v>0</v>
      </c>
      <c r="D1833" s="57">
        <f t="shared" si="61"/>
        <v>0</v>
      </c>
      <c r="E1833" s="1">
        <f t="shared" si="60"/>
        <v>2014</v>
      </c>
    </row>
    <row r="1834" spans="1:5" x14ac:dyDescent="0.3">
      <c r="A1834" s="15">
        <v>41901</v>
      </c>
      <c r="B1834" s="1">
        <v>0.35</v>
      </c>
      <c r="C1834" s="1">
        <v>0</v>
      </c>
      <c r="D1834" s="57">
        <f t="shared" si="61"/>
        <v>0</v>
      </c>
      <c r="E1834" s="1">
        <f t="shared" si="60"/>
        <v>2014</v>
      </c>
    </row>
    <row r="1835" spans="1:5" x14ac:dyDescent="0.3">
      <c r="A1835" s="15">
        <v>41900</v>
      </c>
      <c r="B1835" s="1">
        <v>0.35</v>
      </c>
      <c r="C1835" s="1">
        <v>0</v>
      </c>
      <c r="D1835" s="57">
        <f t="shared" si="61"/>
        <v>0</v>
      </c>
      <c r="E1835" s="1">
        <f t="shared" si="60"/>
        <v>2014</v>
      </c>
    </row>
    <row r="1836" spans="1:5" x14ac:dyDescent="0.3">
      <c r="A1836" s="15">
        <v>41899</v>
      </c>
      <c r="B1836" s="1">
        <v>0.35</v>
      </c>
      <c r="C1836" s="1">
        <v>0</v>
      </c>
      <c r="D1836" s="57">
        <f t="shared" si="61"/>
        <v>0</v>
      </c>
      <c r="E1836" s="1">
        <f t="shared" si="60"/>
        <v>2014</v>
      </c>
    </row>
    <row r="1837" spans="1:5" x14ac:dyDescent="0.3">
      <c r="A1837" s="15">
        <v>41898</v>
      </c>
      <c r="B1837" s="1">
        <v>0.35</v>
      </c>
      <c r="C1837" s="1">
        <v>0</v>
      </c>
      <c r="D1837" s="57">
        <f t="shared" si="61"/>
        <v>0</v>
      </c>
      <c r="E1837" s="1">
        <f t="shared" si="60"/>
        <v>2014</v>
      </c>
    </row>
    <row r="1838" spans="1:5" x14ac:dyDescent="0.3">
      <c r="A1838" s="15">
        <v>41897</v>
      </c>
      <c r="B1838" s="1">
        <v>0.35</v>
      </c>
      <c r="C1838" s="1">
        <v>0</v>
      </c>
      <c r="D1838" s="57">
        <f t="shared" si="61"/>
        <v>0</v>
      </c>
      <c r="E1838" s="1">
        <f t="shared" si="60"/>
        <v>2014</v>
      </c>
    </row>
    <row r="1839" spans="1:5" x14ac:dyDescent="0.3">
      <c r="A1839" s="15">
        <v>41894</v>
      </c>
      <c r="B1839" s="1">
        <v>0.3</v>
      </c>
      <c r="C1839" s="1">
        <v>0</v>
      </c>
      <c r="D1839" s="57">
        <f t="shared" si="61"/>
        <v>-0.15415067982725822</v>
      </c>
      <c r="E1839" s="1">
        <f t="shared" si="60"/>
        <v>2014</v>
      </c>
    </row>
    <row r="1840" spans="1:5" x14ac:dyDescent="0.3">
      <c r="A1840" s="15">
        <v>41893</v>
      </c>
      <c r="B1840" s="1">
        <v>0.8</v>
      </c>
      <c r="C1840" s="1">
        <v>0</v>
      </c>
      <c r="D1840" s="57">
        <f t="shared" si="61"/>
        <v>0.9808292530117263</v>
      </c>
      <c r="E1840" s="1">
        <f t="shared" si="60"/>
        <v>2014</v>
      </c>
    </row>
    <row r="1841" spans="1:5" x14ac:dyDescent="0.3">
      <c r="A1841" s="15">
        <v>41892</v>
      </c>
      <c r="B1841" s="1">
        <v>0.6</v>
      </c>
      <c r="C1841" s="1">
        <v>0</v>
      </c>
      <c r="D1841" s="57">
        <f t="shared" si="61"/>
        <v>-0.28768207245178107</v>
      </c>
      <c r="E1841" s="1">
        <f t="shared" si="60"/>
        <v>2014</v>
      </c>
    </row>
    <row r="1842" spans="1:5" x14ac:dyDescent="0.3">
      <c r="A1842" s="15">
        <v>41891</v>
      </c>
      <c r="B1842" s="1">
        <v>0.5</v>
      </c>
      <c r="C1842" s="1">
        <v>0</v>
      </c>
      <c r="D1842" s="57">
        <f t="shared" si="61"/>
        <v>-0.18232155679395459</v>
      </c>
      <c r="E1842" s="1">
        <f t="shared" si="60"/>
        <v>2014</v>
      </c>
    </row>
    <row r="1843" spans="1:5" x14ac:dyDescent="0.3">
      <c r="A1843" s="15">
        <v>41890</v>
      </c>
      <c r="B1843" s="1">
        <v>0.9</v>
      </c>
      <c r="C1843" s="1">
        <v>0</v>
      </c>
      <c r="D1843" s="57">
        <f t="shared" si="61"/>
        <v>0.58778666490211906</v>
      </c>
      <c r="E1843" s="1">
        <f t="shared" si="60"/>
        <v>2014</v>
      </c>
    </row>
    <row r="1844" spans="1:5" x14ac:dyDescent="0.3">
      <c r="A1844" s="15">
        <v>41887</v>
      </c>
      <c r="B1844" s="1">
        <v>0.9</v>
      </c>
      <c r="C1844" s="1">
        <v>0</v>
      </c>
      <c r="D1844" s="57">
        <f t="shared" si="61"/>
        <v>0</v>
      </c>
      <c r="E1844" s="1">
        <f t="shared" si="60"/>
        <v>2014</v>
      </c>
    </row>
    <row r="1845" spans="1:5" x14ac:dyDescent="0.3">
      <c r="A1845" s="15">
        <v>41886</v>
      </c>
      <c r="B1845" s="1">
        <v>0.9</v>
      </c>
      <c r="C1845" s="1">
        <v>0</v>
      </c>
      <c r="D1845" s="57">
        <f t="shared" si="61"/>
        <v>0</v>
      </c>
      <c r="E1845" s="1">
        <f t="shared" si="60"/>
        <v>2014</v>
      </c>
    </row>
    <row r="1846" spans="1:5" x14ac:dyDescent="0.3">
      <c r="A1846" s="15">
        <v>41885</v>
      </c>
      <c r="B1846" s="1">
        <v>0.9</v>
      </c>
      <c r="C1846" s="1">
        <v>0</v>
      </c>
      <c r="D1846" s="57">
        <f t="shared" si="61"/>
        <v>0</v>
      </c>
      <c r="E1846" s="1">
        <f t="shared" si="60"/>
        <v>2014</v>
      </c>
    </row>
    <row r="1847" spans="1:5" x14ac:dyDescent="0.3">
      <c r="A1847" s="15">
        <v>41884</v>
      </c>
      <c r="B1847" s="1">
        <v>0.9</v>
      </c>
      <c r="C1847" s="1">
        <v>0</v>
      </c>
      <c r="D1847" s="57">
        <f t="shared" si="61"/>
        <v>0</v>
      </c>
      <c r="E1847" s="1">
        <f t="shared" si="60"/>
        <v>2014</v>
      </c>
    </row>
    <row r="1848" spans="1:5" x14ac:dyDescent="0.3">
      <c r="A1848" s="15">
        <v>41880</v>
      </c>
      <c r="B1848" s="1">
        <v>0.9</v>
      </c>
      <c r="C1848" s="1">
        <v>0</v>
      </c>
      <c r="D1848" s="57">
        <f t="shared" si="61"/>
        <v>0</v>
      </c>
      <c r="E1848" s="1">
        <f t="shared" si="60"/>
        <v>2014</v>
      </c>
    </row>
    <row r="1849" spans="1:5" x14ac:dyDescent="0.3">
      <c r="A1849" s="15">
        <v>41879</v>
      </c>
      <c r="B1849" s="1">
        <v>0.9</v>
      </c>
      <c r="C1849" s="1">
        <v>0</v>
      </c>
      <c r="D1849" s="57">
        <f t="shared" si="61"/>
        <v>0</v>
      </c>
      <c r="E1849" s="1">
        <f t="shared" si="60"/>
        <v>2014</v>
      </c>
    </row>
    <row r="1850" spans="1:5" x14ac:dyDescent="0.3">
      <c r="A1850" s="15">
        <v>41878</v>
      </c>
      <c r="B1850" s="1">
        <v>0.9</v>
      </c>
      <c r="C1850" s="1">
        <v>0</v>
      </c>
      <c r="D1850" s="57">
        <f t="shared" si="61"/>
        <v>0</v>
      </c>
      <c r="E1850" s="1">
        <f t="shared" si="60"/>
        <v>2014</v>
      </c>
    </row>
    <row r="1851" spans="1:5" x14ac:dyDescent="0.3">
      <c r="A1851" s="15">
        <v>41877</v>
      </c>
      <c r="B1851" s="1">
        <v>0.9</v>
      </c>
      <c r="C1851" s="1">
        <v>0</v>
      </c>
      <c r="D1851" s="57">
        <f t="shared" si="61"/>
        <v>0</v>
      </c>
      <c r="E1851" s="1">
        <f t="shared" si="60"/>
        <v>2014</v>
      </c>
    </row>
    <row r="1852" spans="1:5" x14ac:dyDescent="0.3">
      <c r="A1852" s="15">
        <v>41876</v>
      </c>
      <c r="B1852" s="1">
        <v>0.9</v>
      </c>
      <c r="C1852" s="1">
        <v>0</v>
      </c>
      <c r="D1852" s="57">
        <f t="shared" si="61"/>
        <v>0</v>
      </c>
      <c r="E1852" s="1">
        <f t="shared" si="60"/>
        <v>2014</v>
      </c>
    </row>
    <row r="1853" spans="1:5" x14ac:dyDescent="0.3">
      <c r="A1853" s="15">
        <v>41873</v>
      </c>
      <c r="B1853" s="1">
        <v>0.9</v>
      </c>
      <c r="C1853" s="1">
        <v>0</v>
      </c>
      <c r="D1853" s="57">
        <f t="shared" si="61"/>
        <v>0</v>
      </c>
      <c r="E1853" s="1">
        <f t="shared" si="60"/>
        <v>2014</v>
      </c>
    </row>
    <row r="1854" spans="1:5" x14ac:dyDescent="0.3">
      <c r="A1854" s="15">
        <v>41872</v>
      </c>
      <c r="B1854" s="1">
        <v>0.9</v>
      </c>
      <c r="C1854" s="1">
        <v>0</v>
      </c>
      <c r="D1854" s="57">
        <f t="shared" si="61"/>
        <v>0</v>
      </c>
      <c r="E1854" s="1">
        <f t="shared" si="60"/>
        <v>2014</v>
      </c>
    </row>
    <row r="1855" spans="1:5" x14ac:dyDescent="0.3">
      <c r="A1855" s="15">
        <v>41871</v>
      </c>
      <c r="B1855" s="1">
        <v>0.9</v>
      </c>
      <c r="C1855" s="1">
        <v>0</v>
      </c>
      <c r="D1855" s="57">
        <f t="shared" si="61"/>
        <v>0</v>
      </c>
      <c r="E1855" s="1">
        <f t="shared" si="60"/>
        <v>2014</v>
      </c>
    </row>
    <row r="1856" spans="1:5" x14ac:dyDescent="0.3">
      <c r="A1856" s="15">
        <v>41870</v>
      </c>
      <c r="B1856" s="1">
        <v>0.9</v>
      </c>
      <c r="C1856" s="1">
        <v>0</v>
      </c>
      <c r="D1856" s="57">
        <f t="shared" si="61"/>
        <v>0</v>
      </c>
      <c r="E1856" s="1">
        <f t="shared" si="60"/>
        <v>2014</v>
      </c>
    </row>
    <row r="1857" spans="1:5" x14ac:dyDescent="0.3">
      <c r="A1857" s="15">
        <v>41869</v>
      </c>
      <c r="B1857" s="1">
        <v>0.9</v>
      </c>
      <c r="C1857" s="1">
        <v>0</v>
      </c>
      <c r="D1857" s="57">
        <f t="shared" si="61"/>
        <v>0</v>
      </c>
      <c r="E1857" s="1">
        <f t="shared" si="60"/>
        <v>2014</v>
      </c>
    </row>
    <row r="1858" spans="1:5" x14ac:dyDescent="0.3">
      <c r="A1858" s="15">
        <v>41866</v>
      </c>
      <c r="B1858" s="1">
        <v>0.6</v>
      </c>
      <c r="C1858" s="1">
        <v>0</v>
      </c>
      <c r="D1858" s="57">
        <f t="shared" si="61"/>
        <v>-0.40546510810816444</v>
      </c>
      <c r="E1858" s="1">
        <f t="shared" si="60"/>
        <v>2014</v>
      </c>
    </row>
    <row r="1859" spans="1:5" x14ac:dyDescent="0.3">
      <c r="A1859" s="15">
        <v>41865</v>
      </c>
      <c r="B1859" s="1">
        <v>0.6</v>
      </c>
      <c r="C1859" s="1">
        <v>0</v>
      </c>
      <c r="D1859" s="57">
        <f t="shared" si="61"/>
        <v>0</v>
      </c>
      <c r="E1859" s="1">
        <f t="shared" si="60"/>
        <v>2014</v>
      </c>
    </row>
    <row r="1860" spans="1:5" x14ac:dyDescent="0.3">
      <c r="A1860" s="15">
        <v>41864</v>
      </c>
      <c r="B1860" s="1">
        <v>0.6</v>
      </c>
      <c r="C1860" s="1">
        <v>0</v>
      </c>
      <c r="D1860" s="57">
        <f t="shared" si="61"/>
        <v>0</v>
      </c>
      <c r="E1860" s="1">
        <f t="shared" si="60"/>
        <v>2014</v>
      </c>
    </row>
    <row r="1861" spans="1:5" x14ac:dyDescent="0.3">
      <c r="A1861" s="15">
        <v>41863</v>
      </c>
      <c r="B1861" s="1">
        <v>0.6</v>
      </c>
      <c r="C1861" s="1">
        <v>0</v>
      </c>
      <c r="D1861" s="57">
        <f t="shared" si="61"/>
        <v>0</v>
      </c>
      <c r="E1861" s="1">
        <f t="shared" si="60"/>
        <v>2014</v>
      </c>
    </row>
    <row r="1862" spans="1:5" x14ac:dyDescent="0.3">
      <c r="A1862" s="15">
        <v>41862</v>
      </c>
      <c r="B1862" s="1">
        <v>0.6</v>
      </c>
      <c r="C1862" s="1">
        <v>0</v>
      </c>
      <c r="D1862" s="57">
        <f t="shared" si="61"/>
        <v>0</v>
      </c>
      <c r="E1862" s="1">
        <f t="shared" si="60"/>
        <v>2014</v>
      </c>
    </row>
    <row r="1863" spans="1:5" x14ac:dyDescent="0.3">
      <c r="A1863" s="15">
        <v>41859</v>
      </c>
      <c r="B1863" s="1">
        <v>0.6</v>
      </c>
      <c r="C1863" s="1">
        <v>0</v>
      </c>
      <c r="D1863" s="57">
        <f t="shared" si="61"/>
        <v>0</v>
      </c>
      <c r="E1863" s="1">
        <f t="shared" si="60"/>
        <v>2014</v>
      </c>
    </row>
    <row r="1864" spans="1:5" x14ac:dyDescent="0.3">
      <c r="A1864" s="15">
        <v>41858</v>
      </c>
      <c r="B1864" s="1">
        <v>0.6</v>
      </c>
      <c r="C1864" s="1">
        <v>0</v>
      </c>
      <c r="D1864" s="57">
        <f t="shared" si="61"/>
        <v>0</v>
      </c>
      <c r="E1864" s="1">
        <f t="shared" si="60"/>
        <v>2014</v>
      </c>
    </row>
    <row r="1865" spans="1:5" x14ac:dyDescent="0.3">
      <c r="A1865" s="15">
        <v>41857</v>
      </c>
      <c r="B1865" s="1">
        <v>0.6</v>
      </c>
      <c r="C1865" s="1">
        <v>0</v>
      </c>
      <c r="D1865" s="57">
        <f t="shared" si="61"/>
        <v>0</v>
      </c>
      <c r="E1865" s="1">
        <f t="shared" ref="E1865:E1928" si="62">YEAR(A1865)</f>
        <v>2014</v>
      </c>
    </row>
    <row r="1866" spans="1:5" x14ac:dyDescent="0.3">
      <c r="A1866" s="15">
        <v>41856</v>
      </c>
      <c r="B1866" s="1">
        <v>0.6</v>
      </c>
      <c r="C1866" s="1">
        <v>0</v>
      </c>
      <c r="D1866" s="57">
        <f t="shared" si="61"/>
        <v>0</v>
      </c>
      <c r="E1866" s="1">
        <f t="shared" si="62"/>
        <v>2014</v>
      </c>
    </row>
    <row r="1867" spans="1:5" x14ac:dyDescent="0.3">
      <c r="A1867" s="15">
        <v>41852</v>
      </c>
      <c r="B1867" s="1">
        <v>0.6</v>
      </c>
      <c r="C1867" s="1">
        <v>0</v>
      </c>
      <c r="D1867" s="57">
        <f t="shared" ref="D1867:D1930" si="63">LN((C1867+B1867)/(B1866))</f>
        <v>0</v>
      </c>
      <c r="E1867" s="1">
        <f t="shared" si="62"/>
        <v>2014</v>
      </c>
    </row>
    <row r="1868" spans="1:5" x14ac:dyDescent="0.3">
      <c r="A1868" s="15">
        <v>41851</v>
      </c>
      <c r="B1868" s="1">
        <v>0.6</v>
      </c>
      <c r="C1868" s="1">
        <v>0</v>
      </c>
      <c r="D1868" s="57">
        <f t="shared" si="63"/>
        <v>0</v>
      </c>
      <c r="E1868" s="1">
        <f t="shared" si="62"/>
        <v>2014</v>
      </c>
    </row>
    <row r="1869" spans="1:5" x14ac:dyDescent="0.3">
      <c r="A1869" s="15">
        <v>41850</v>
      </c>
      <c r="B1869" s="1">
        <v>0.6</v>
      </c>
      <c r="C1869" s="1">
        <v>0</v>
      </c>
      <c r="D1869" s="57">
        <f t="shared" si="63"/>
        <v>0</v>
      </c>
      <c r="E1869" s="1">
        <f t="shared" si="62"/>
        <v>2014</v>
      </c>
    </row>
    <row r="1870" spans="1:5" x14ac:dyDescent="0.3">
      <c r="A1870" s="15">
        <v>41849</v>
      </c>
      <c r="B1870" s="1">
        <v>1.1000000000000001</v>
      </c>
      <c r="C1870" s="1">
        <v>0</v>
      </c>
      <c r="D1870" s="57">
        <f t="shared" si="63"/>
        <v>0.6061358035703156</v>
      </c>
      <c r="E1870" s="1">
        <f t="shared" si="62"/>
        <v>2014</v>
      </c>
    </row>
    <row r="1871" spans="1:5" x14ac:dyDescent="0.3">
      <c r="A1871" s="15">
        <v>41848</v>
      </c>
      <c r="B1871" s="1">
        <v>1.1000000000000001</v>
      </c>
      <c r="C1871" s="1">
        <v>0</v>
      </c>
      <c r="D1871" s="57">
        <f t="shared" si="63"/>
        <v>0</v>
      </c>
      <c r="E1871" s="1">
        <f t="shared" si="62"/>
        <v>2014</v>
      </c>
    </row>
    <row r="1872" spans="1:5" x14ac:dyDescent="0.3">
      <c r="A1872" s="15">
        <v>41845</v>
      </c>
      <c r="B1872" s="1">
        <v>1.1000000000000001</v>
      </c>
      <c r="C1872" s="1">
        <v>0</v>
      </c>
      <c r="D1872" s="57">
        <f t="shared" si="63"/>
        <v>0</v>
      </c>
      <c r="E1872" s="1">
        <f t="shared" si="62"/>
        <v>2014</v>
      </c>
    </row>
    <row r="1873" spans="1:5" x14ac:dyDescent="0.3">
      <c r="A1873" s="15">
        <v>41844</v>
      </c>
      <c r="B1873" s="1">
        <v>1.1000000000000001</v>
      </c>
      <c r="C1873" s="1">
        <v>0</v>
      </c>
      <c r="D1873" s="57">
        <f t="shared" si="63"/>
        <v>0</v>
      </c>
      <c r="E1873" s="1">
        <f t="shared" si="62"/>
        <v>2014</v>
      </c>
    </row>
    <row r="1874" spans="1:5" x14ac:dyDescent="0.3">
      <c r="A1874" s="15">
        <v>41843</v>
      </c>
      <c r="B1874" s="1">
        <v>1.1000000000000001</v>
      </c>
      <c r="C1874" s="1">
        <v>0</v>
      </c>
      <c r="D1874" s="57">
        <f t="shared" si="63"/>
        <v>0</v>
      </c>
      <c r="E1874" s="1">
        <f t="shared" si="62"/>
        <v>2014</v>
      </c>
    </row>
    <row r="1875" spans="1:5" x14ac:dyDescent="0.3">
      <c r="A1875" s="15">
        <v>41842</v>
      </c>
      <c r="B1875" s="1">
        <v>1.1000000000000001</v>
      </c>
      <c r="C1875" s="1">
        <v>0</v>
      </c>
      <c r="D1875" s="57">
        <f t="shared" si="63"/>
        <v>0</v>
      </c>
      <c r="E1875" s="1">
        <f t="shared" si="62"/>
        <v>2014</v>
      </c>
    </row>
    <row r="1876" spans="1:5" x14ac:dyDescent="0.3">
      <c r="A1876" s="15">
        <v>41841</v>
      </c>
      <c r="B1876" s="1">
        <v>1.1000000000000001</v>
      </c>
      <c r="C1876" s="1">
        <v>0</v>
      </c>
      <c r="D1876" s="57">
        <f t="shared" si="63"/>
        <v>0</v>
      </c>
      <c r="E1876" s="1">
        <f t="shared" si="62"/>
        <v>2014</v>
      </c>
    </row>
    <row r="1877" spans="1:5" x14ac:dyDescent="0.3">
      <c r="A1877" s="15">
        <v>41838</v>
      </c>
      <c r="B1877" s="1">
        <v>1.1000000000000001</v>
      </c>
      <c r="C1877" s="1">
        <v>0</v>
      </c>
      <c r="D1877" s="57">
        <f t="shared" si="63"/>
        <v>0</v>
      </c>
      <c r="E1877" s="1">
        <f t="shared" si="62"/>
        <v>2014</v>
      </c>
    </row>
    <row r="1878" spans="1:5" x14ac:dyDescent="0.3">
      <c r="A1878" s="15">
        <v>41837</v>
      </c>
      <c r="B1878" s="1">
        <v>1.1000000000000001</v>
      </c>
      <c r="C1878" s="1">
        <v>0</v>
      </c>
      <c r="D1878" s="57">
        <f t="shared" si="63"/>
        <v>0</v>
      </c>
      <c r="E1878" s="1">
        <f t="shared" si="62"/>
        <v>2014</v>
      </c>
    </row>
    <row r="1879" spans="1:5" x14ac:dyDescent="0.3">
      <c r="A1879" s="15">
        <v>41836</v>
      </c>
      <c r="B1879" s="1">
        <v>1.1000000000000001</v>
      </c>
      <c r="C1879" s="1">
        <v>0</v>
      </c>
      <c r="D1879" s="57">
        <f t="shared" si="63"/>
        <v>0</v>
      </c>
      <c r="E1879" s="1">
        <f t="shared" si="62"/>
        <v>2014</v>
      </c>
    </row>
    <row r="1880" spans="1:5" x14ac:dyDescent="0.3">
      <c r="A1880" s="15">
        <v>41835</v>
      </c>
      <c r="B1880" s="1">
        <v>1.1000000000000001</v>
      </c>
      <c r="C1880" s="1">
        <v>0</v>
      </c>
      <c r="D1880" s="57">
        <f t="shared" si="63"/>
        <v>0</v>
      </c>
      <c r="E1880" s="1">
        <f t="shared" si="62"/>
        <v>2014</v>
      </c>
    </row>
    <row r="1881" spans="1:5" x14ac:dyDescent="0.3">
      <c r="A1881" s="15">
        <v>41834</v>
      </c>
      <c r="B1881" s="1">
        <v>1.1000000000000001</v>
      </c>
      <c r="C1881" s="1">
        <v>0</v>
      </c>
      <c r="D1881" s="57">
        <f t="shared" si="63"/>
        <v>0</v>
      </c>
      <c r="E1881" s="1">
        <f t="shared" si="62"/>
        <v>2014</v>
      </c>
    </row>
    <row r="1882" spans="1:5" x14ac:dyDescent="0.3">
      <c r="A1882" s="15">
        <v>41831</v>
      </c>
      <c r="B1882" s="1">
        <v>1.2</v>
      </c>
      <c r="C1882" s="1">
        <v>0</v>
      </c>
      <c r="D1882" s="57">
        <f t="shared" si="63"/>
        <v>8.7011376989629699E-2</v>
      </c>
      <c r="E1882" s="1">
        <f t="shared" si="62"/>
        <v>2014</v>
      </c>
    </row>
    <row r="1883" spans="1:5" x14ac:dyDescent="0.3">
      <c r="A1883" s="15">
        <v>41830</v>
      </c>
      <c r="B1883" s="1">
        <v>1.2</v>
      </c>
      <c r="C1883" s="1">
        <v>0</v>
      </c>
      <c r="D1883" s="57">
        <f t="shared" si="63"/>
        <v>0</v>
      </c>
      <c r="E1883" s="1">
        <f t="shared" si="62"/>
        <v>2014</v>
      </c>
    </row>
    <row r="1884" spans="1:5" x14ac:dyDescent="0.3">
      <c r="A1884" s="15">
        <v>41829</v>
      </c>
      <c r="B1884" s="1">
        <v>1.2</v>
      </c>
      <c r="C1884" s="1">
        <v>0</v>
      </c>
      <c r="D1884" s="57">
        <f t="shared" si="63"/>
        <v>0</v>
      </c>
      <c r="E1884" s="1">
        <f t="shared" si="62"/>
        <v>2014</v>
      </c>
    </row>
    <row r="1885" spans="1:5" x14ac:dyDescent="0.3">
      <c r="A1885" s="15">
        <v>41828</v>
      </c>
      <c r="B1885" s="1">
        <v>1.2</v>
      </c>
      <c r="C1885" s="1">
        <v>0</v>
      </c>
      <c r="D1885" s="57">
        <f t="shared" si="63"/>
        <v>0</v>
      </c>
      <c r="E1885" s="1">
        <f t="shared" si="62"/>
        <v>2014</v>
      </c>
    </row>
    <row r="1886" spans="1:5" x14ac:dyDescent="0.3">
      <c r="A1886" s="15">
        <v>41827</v>
      </c>
      <c r="B1886" s="1">
        <v>1.2</v>
      </c>
      <c r="C1886" s="1">
        <v>0</v>
      </c>
      <c r="D1886" s="57">
        <f t="shared" si="63"/>
        <v>0</v>
      </c>
      <c r="E1886" s="1">
        <f t="shared" si="62"/>
        <v>2014</v>
      </c>
    </row>
    <row r="1887" spans="1:5" x14ac:dyDescent="0.3">
      <c r="A1887" s="15">
        <v>41824</v>
      </c>
      <c r="B1887" s="1">
        <v>1.2</v>
      </c>
      <c r="C1887" s="1">
        <v>0</v>
      </c>
      <c r="D1887" s="57">
        <f t="shared" si="63"/>
        <v>0</v>
      </c>
      <c r="E1887" s="1">
        <f t="shared" si="62"/>
        <v>2014</v>
      </c>
    </row>
    <row r="1888" spans="1:5" x14ac:dyDescent="0.3">
      <c r="A1888" s="15">
        <v>41823</v>
      </c>
      <c r="B1888" s="1">
        <v>1</v>
      </c>
      <c r="C1888" s="1">
        <v>0</v>
      </c>
      <c r="D1888" s="57">
        <f t="shared" si="63"/>
        <v>-0.18232155679395459</v>
      </c>
      <c r="E1888" s="1">
        <f t="shared" si="62"/>
        <v>2014</v>
      </c>
    </row>
    <row r="1889" spans="1:5" x14ac:dyDescent="0.3">
      <c r="A1889" s="15">
        <v>41822</v>
      </c>
      <c r="B1889" s="1">
        <v>1</v>
      </c>
      <c r="C1889" s="1">
        <v>0</v>
      </c>
      <c r="D1889" s="57">
        <f t="shared" si="63"/>
        <v>0</v>
      </c>
      <c r="E1889" s="1">
        <f t="shared" si="62"/>
        <v>2014</v>
      </c>
    </row>
    <row r="1890" spans="1:5" x14ac:dyDescent="0.3">
      <c r="A1890" s="15">
        <v>41820</v>
      </c>
      <c r="B1890" s="1">
        <v>1</v>
      </c>
      <c r="C1890" s="1">
        <v>0</v>
      </c>
      <c r="D1890" s="57">
        <f t="shared" si="63"/>
        <v>0</v>
      </c>
      <c r="E1890" s="1">
        <f t="shared" si="62"/>
        <v>2014</v>
      </c>
    </row>
    <row r="1891" spans="1:5" x14ac:dyDescent="0.3">
      <c r="A1891" s="15">
        <v>41817</v>
      </c>
      <c r="B1891" s="1">
        <v>0.8</v>
      </c>
      <c r="C1891" s="1">
        <v>0</v>
      </c>
      <c r="D1891" s="57">
        <f t="shared" si="63"/>
        <v>-0.22314355131420971</v>
      </c>
      <c r="E1891" s="1">
        <f t="shared" si="62"/>
        <v>2014</v>
      </c>
    </row>
    <row r="1892" spans="1:5" x14ac:dyDescent="0.3">
      <c r="A1892" s="15">
        <v>41816</v>
      </c>
      <c r="B1892" s="1">
        <v>0.8</v>
      </c>
      <c r="C1892" s="1">
        <v>0</v>
      </c>
      <c r="D1892" s="57">
        <f t="shared" si="63"/>
        <v>0</v>
      </c>
      <c r="E1892" s="1">
        <f t="shared" si="62"/>
        <v>2014</v>
      </c>
    </row>
    <row r="1893" spans="1:5" x14ac:dyDescent="0.3">
      <c r="A1893" s="15">
        <v>41815</v>
      </c>
      <c r="B1893" s="1">
        <v>0.8</v>
      </c>
      <c r="C1893" s="1">
        <v>0</v>
      </c>
      <c r="D1893" s="57">
        <f t="shared" si="63"/>
        <v>0</v>
      </c>
      <c r="E1893" s="1">
        <f t="shared" si="62"/>
        <v>2014</v>
      </c>
    </row>
    <row r="1894" spans="1:5" x14ac:dyDescent="0.3">
      <c r="A1894" s="15">
        <v>41814</v>
      </c>
      <c r="B1894" s="1">
        <v>0.8</v>
      </c>
      <c r="C1894" s="1">
        <v>0</v>
      </c>
      <c r="D1894" s="57">
        <f t="shared" si="63"/>
        <v>0</v>
      </c>
      <c r="E1894" s="1">
        <f t="shared" si="62"/>
        <v>2014</v>
      </c>
    </row>
    <row r="1895" spans="1:5" x14ac:dyDescent="0.3">
      <c r="A1895" s="15">
        <v>41813</v>
      </c>
      <c r="B1895" s="1">
        <v>0.8</v>
      </c>
      <c r="C1895" s="1">
        <v>0</v>
      </c>
      <c r="D1895" s="57">
        <f t="shared" si="63"/>
        <v>0</v>
      </c>
      <c r="E1895" s="1">
        <f t="shared" si="62"/>
        <v>2014</v>
      </c>
    </row>
    <row r="1896" spans="1:5" x14ac:dyDescent="0.3">
      <c r="A1896" s="15">
        <v>41810</v>
      </c>
      <c r="B1896" s="1">
        <v>0.8</v>
      </c>
      <c r="C1896" s="1">
        <v>0</v>
      </c>
      <c r="D1896" s="57">
        <f t="shared" si="63"/>
        <v>0</v>
      </c>
      <c r="E1896" s="1">
        <f t="shared" si="62"/>
        <v>2014</v>
      </c>
    </row>
    <row r="1897" spans="1:5" x14ac:dyDescent="0.3">
      <c r="A1897" s="15">
        <v>41809</v>
      </c>
      <c r="B1897" s="1">
        <v>0.8</v>
      </c>
      <c r="C1897" s="1">
        <v>0</v>
      </c>
      <c r="D1897" s="57">
        <f t="shared" si="63"/>
        <v>0</v>
      </c>
      <c r="E1897" s="1">
        <f t="shared" si="62"/>
        <v>2014</v>
      </c>
    </row>
    <row r="1898" spans="1:5" x14ac:dyDescent="0.3">
      <c r="A1898" s="15">
        <v>41808</v>
      </c>
      <c r="B1898" s="1">
        <v>0.8</v>
      </c>
      <c r="C1898" s="1">
        <v>0</v>
      </c>
      <c r="D1898" s="57">
        <f t="shared" si="63"/>
        <v>0</v>
      </c>
      <c r="E1898" s="1">
        <f t="shared" si="62"/>
        <v>2014</v>
      </c>
    </row>
    <row r="1899" spans="1:5" x14ac:dyDescent="0.3">
      <c r="A1899" s="15">
        <v>41807</v>
      </c>
      <c r="B1899" s="1">
        <v>0.8</v>
      </c>
      <c r="C1899" s="1">
        <v>0</v>
      </c>
      <c r="D1899" s="57">
        <f t="shared" si="63"/>
        <v>0</v>
      </c>
      <c r="E1899" s="1">
        <f t="shared" si="62"/>
        <v>2014</v>
      </c>
    </row>
    <row r="1900" spans="1:5" x14ac:dyDescent="0.3">
      <c r="A1900" s="15">
        <v>41806</v>
      </c>
      <c r="B1900" s="1">
        <v>0.8</v>
      </c>
      <c r="C1900" s="1">
        <v>0</v>
      </c>
      <c r="D1900" s="57">
        <f t="shared" si="63"/>
        <v>0</v>
      </c>
      <c r="E1900" s="1">
        <f t="shared" si="62"/>
        <v>2014</v>
      </c>
    </row>
    <row r="1901" spans="1:5" x14ac:dyDescent="0.3">
      <c r="A1901" s="15">
        <v>41803</v>
      </c>
      <c r="B1901" s="1">
        <v>0.8</v>
      </c>
      <c r="C1901" s="1">
        <v>0</v>
      </c>
      <c r="D1901" s="57">
        <f t="shared" si="63"/>
        <v>0</v>
      </c>
      <c r="E1901" s="1">
        <f t="shared" si="62"/>
        <v>2014</v>
      </c>
    </row>
    <row r="1902" spans="1:5" x14ac:dyDescent="0.3">
      <c r="A1902" s="15">
        <v>41802</v>
      </c>
      <c r="B1902" s="1">
        <v>1</v>
      </c>
      <c r="C1902" s="1">
        <v>0</v>
      </c>
      <c r="D1902" s="57">
        <f t="shared" si="63"/>
        <v>0.22314355131420976</v>
      </c>
      <c r="E1902" s="1">
        <f t="shared" si="62"/>
        <v>2014</v>
      </c>
    </row>
    <row r="1903" spans="1:5" x14ac:dyDescent="0.3">
      <c r="A1903" s="15">
        <v>41801</v>
      </c>
      <c r="B1903" s="1">
        <v>0.7</v>
      </c>
      <c r="C1903" s="1">
        <v>0</v>
      </c>
      <c r="D1903" s="57">
        <f t="shared" si="63"/>
        <v>-0.35667494393873245</v>
      </c>
      <c r="E1903" s="1">
        <f t="shared" si="62"/>
        <v>2014</v>
      </c>
    </row>
    <row r="1904" spans="1:5" x14ac:dyDescent="0.3">
      <c r="A1904" s="15">
        <v>41800</v>
      </c>
      <c r="B1904" s="1">
        <v>0.8</v>
      </c>
      <c r="C1904" s="1">
        <v>0</v>
      </c>
      <c r="D1904" s="57">
        <f t="shared" si="63"/>
        <v>0.13353139262452277</v>
      </c>
      <c r="E1904" s="1">
        <f t="shared" si="62"/>
        <v>2014</v>
      </c>
    </row>
    <row r="1905" spans="1:5" x14ac:dyDescent="0.3">
      <c r="A1905" s="15">
        <v>41799</v>
      </c>
      <c r="B1905" s="1">
        <v>0.8</v>
      </c>
      <c r="C1905" s="1">
        <v>0</v>
      </c>
      <c r="D1905" s="57">
        <f t="shared" si="63"/>
        <v>0</v>
      </c>
      <c r="E1905" s="1">
        <f t="shared" si="62"/>
        <v>2014</v>
      </c>
    </row>
    <row r="1906" spans="1:5" x14ac:dyDescent="0.3">
      <c r="A1906" s="15">
        <v>41796</v>
      </c>
      <c r="B1906" s="1">
        <v>0.8</v>
      </c>
      <c r="C1906" s="1">
        <v>0</v>
      </c>
      <c r="D1906" s="57">
        <f t="shared" si="63"/>
        <v>0</v>
      </c>
      <c r="E1906" s="1">
        <f t="shared" si="62"/>
        <v>2014</v>
      </c>
    </row>
    <row r="1907" spans="1:5" x14ac:dyDescent="0.3">
      <c r="A1907" s="15">
        <v>41795</v>
      </c>
      <c r="B1907" s="1">
        <v>0.8</v>
      </c>
      <c r="C1907" s="1">
        <v>0</v>
      </c>
      <c r="D1907" s="57">
        <f t="shared" si="63"/>
        <v>0</v>
      </c>
      <c r="E1907" s="1">
        <f t="shared" si="62"/>
        <v>2014</v>
      </c>
    </row>
    <row r="1908" spans="1:5" x14ac:dyDescent="0.3">
      <c r="A1908" s="15">
        <v>41794</v>
      </c>
      <c r="B1908" s="1">
        <v>0.8</v>
      </c>
      <c r="C1908" s="1">
        <v>0</v>
      </c>
      <c r="D1908" s="57">
        <f t="shared" si="63"/>
        <v>0</v>
      </c>
      <c r="E1908" s="1">
        <f t="shared" si="62"/>
        <v>2014</v>
      </c>
    </row>
    <row r="1909" spans="1:5" x14ac:dyDescent="0.3">
      <c r="A1909" s="15">
        <v>41793</v>
      </c>
      <c r="B1909" s="1">
        <v>0.5</v>
      </c>
      <c r="C1909" s="1">
        <v>0</v>
      </c>
      <c r="D1909" s="57">
        <f t="shared" si="63"/>
        <v>-0.47000362924573558</v>
      </c>
      <c r="E1909" s="1">
        <f t="shared" si="62"/>
        <v>2014</v>
      </c>
    </row>
    <row r="1910" spans="1:5" x14ac:dyDescent="0.3">
      <c r="A1910" s="15">
        <v>41792</v>
      </c>
      <c r="B1910" s="1">
        <v>0.5</v>
      </c>
      <c r="C1910" s="1">
        <v>0</v>
      </c>
      <c r="D1910" s="57">
        <f t="shared" si="63"/>
        <v>0</v>
      </c>
      <c r="E1910" s="1">
        <f t="shared" si="62"/>
        <v>2014</v>
      </c>
    </row>
    <row r="1911" spans="1:5" x14ac:dyDescent="0.3">
      <c r="A1911" s="15">
        <v>41789</v>
      </c>
      <c r="B1911" s="1">
        <v>0.5</v>
      </c>
      <c r="C1911" s="1">
        <v>0</v>
      </c>
      <c r="D1911" s="57">
        <f t="shared" si="63"/>
        <v>0</v>
      </c>
      <c r="E1911" s="1">
        <f t="shared" si="62"/>
        <v>2014</v>
      </c>
    </row>
    <row r="1912" spans="1:5" x14ac:dyDescent="0.3">
      <c r="A1912" s="15">
        <v>41788</v>
      </c>
      <c r="B1912" s="1">
        <v>0.5</v>
      </c>
      <c r="C1912" s="1">
        <v>0</v>
      </c>
      <c r="D1912" s="57">
        <f t="shared" si="63"/>
        <v>0</v>
      </c>
      <c r="E1912" s="1">
        <f t="shared" si="62"/>
        <v>2014</v>
      </c>
    </row>
    <row r="1913" spans="1:5" x14ac:dyDescent="0.3">
      <c r="A1913" s="15">
        <v>41787</v>
      </c>
      <c r="B1913" s="1">
        <v>0.5</v>
      </c>
      <c r="C1913" s="1">
        <v>0</v>
      </c>
      <c r="D1913" s="57">
        <f t="shared" si="63"/>
        <v>0</v>
      </c>
      <c r="E1913" s="1">
        <f t="shared" si="62"/>
        <v>2014</v>
      </c>
    </row>
    <row r="1914" spans="1:5" x14ac:dyDescent="0.3">
      <c r="A1914" s="15">
        <v>41786</v>
      </c>
      <c r="B1914" s="1">
        <v>0.5</v>
      </c>
      <c r="C1914" s="1">
        <v>0</v>
      </c>
      <c r="D1914" s="57">
        <f t="shared" si="63"/>
        <v>0</v>
      </c>
      <c r="E1914" s="1">
        <f t="shared" si="62"/>
        <v>2014</v>
      </c>
    </row>
    <row r="1915" spans="1:5" x14ac:dyDescent="0.3">
      <c r="A1915" s="15">
        <v>41785</v>
      </c>
      <c r="B1915" s="1">
        <v>0.5</v>
      </c>
      <c r="C1915" s="1">
        <v>0</v>
      </c>
      <c r="D1915" s="57">
        <f t="shared" si="63"/>
        <v>0</v>
      </c>
      <c r="E1915" s="1">
        <f t="shared" si="62"/>
        <v>2014</v>
      </c>
    </row>
    <row r="1916" spans="1:5" x14ac:dyDescent="0.3">
      <c r="A1916" s="15">
        <v>41782</v>
      </c>
      <c r="B1916" s="1">
        <v>0.5</v>
      </c>
      <c r="C1916" s="1">
        <v>0</v>
      </c>
      <c r="D1916" s="57">
        <f t="shared" si="63"/>
        <v>0</v>
      </c>
      <c r="E1916" s="1">
        <f t="shared" si="62"/>
        <v>2014</v>
      </c>
    </row>
    <row r="1917" spans="1:5" x14ac:dyDescent="0.3">
      <c r="A1917" s="15">
        <v>41781</v>
      </c>
      <c r="B1917" s="1">
        <v>0.8</v>
      </c>
      <c r="C1917" s="1">
        <v>0</v>
      </c>
      <c r="D1917" s="57">
        <f t="shared" si="63"/>
        <v>0.47000362924573563</v>
      </c>
      <c r="E1917" s="1">
        <f t="shared" si="62"/>
        <v>2014</v>
      </c>
    </row>
    <row r="1918" spans="1:5" x14ac:dyDescent="0.3">
      <c r="A1918" s="15">
        <v>41780</v>
      </c>
      <c r="B1918" s="1">
        <v>0.8</v>
      </c>
      <c r="C1918" s="1">
        <v>0</v>
      </c>
      <c r="D1918" s="57">
        <f t="shared" si="63"/>
        <v>0</v>
      </c>
      <c r="E1918" s="1">
        <f t="shared" si="62"/>
        <v>2014</v>
      </c>
    </row>
    <row r="1919" spans="1:5" x14ac:dyDescent="0.3">
      <c r="A1919" s="15">
        <v>41779</v>
      </c>
      <c r="B1919" s="1">
        <v>0.8</v>
      </c>
      <c r="C1919" s="1">
        <v>0</v>
      </c>
      <c r="D1919" s="57">
        <f t="shared" si="63"/>
        <v>0</v>
      </c>
      <c r="E1919" s="1">
        <f t="shared" si="62"/>
        <v>2014</v>
      </c>
    </row>
    <row r="1920" spans="1:5" x14ac:dyDescent="0.3">
      <c r="A1920" s="15">
        <v>41775</v>
      </c>
      <c r="B1920" s="1">
        <v>0.8</v>
      </c>
      <c r="C1920" s="1">
        <v>0</v>
      </c>
      <c r="D1920" s="57">
        <f t="shared" si="63"/>
        <v>0</v>
      </c>
      <c r="E1920" s="1">
        <f t="shared" si="62"/>
        <v>2014</v>
      </c>
    </row>
    <row r="1921" spans="1:5" x14ac:dyDescent="0.3">
      <c r="A1921" s="15">
        <v>41774</v>
      </c>
      <c r="B1921" s="1">
        <v>0.8</v>
      </c>
      <c r="C1921" s="1">
        <v>0</v>
      </c>
      <c r="D1921" s="57">
        <f t="shared" si="63"/>
        <v>0</v>
      </c>
      <c r="E1921" s="1">
        <f t="shared" si="62"/>
        <v>2014</v>
      </c>
    </row>
    <row r="1922" spans="1:5" x14ac:dyDescent="0.3">
      <c r="A1922" s="15">
        <v>41773</v>
      </c>
      <c r="B1922" s="1">
        <v>0.5</v>
      </c>
      <c r="C1922" s="1">
        <v>0</v>
      </c>
      <c r="D1922" s="57">
        <f t="shared" si="63"/>
        <v>-0.47000362924573558</v>
      </c>
      <c r="E1922" s="1">
        <f t="shared" si="62"/>
        <v>2014</v>
      </c>
    </row>
    <row r="1923" spans="1:5" x14ac:dyDescent="0.3">
      <c r="A1923" s="15">
        <v>41772</v>
      </c>
      <c r="B1923" s="1">
        <v>0.5</v>
      </c>
      <c r="C1923" s="1">
        <v>0</v>
      </c>
      <c r="D1923" s="57">
        <f t="shared" si="63"/>
        <v>0</v>
      </c>
      <c r="E1923" s="1">
        <f t="shared" si="62"/>
        <v>2014</v>
      </c>
    </row>
    <row r="1924" spans="1:5" x14ac:dyDescent="0.3">
      <c r="A1924" s="15">
        <v>41771</v>
      </c>
      <c r="B1924" s="1">
        <v>0.5</v>
      </c>
      <c r="C1924" s="1">
        <v>0</v>
      </c>
      <c r="D1924" s="57">
        <f t="shared" si="63"/>
        <v>0</v>
      </c>
      <c r="E1924" s="1">
        <f t="shared" si="62"/>
        <v>2014</v>
      </c>
    </row>
    <row r="1925" spans="1:5" x14ac:dyDescent="0.3">
      <c r="A1925" s="15">
        <v>41768</v>
      </c>
      <c r="B1925" s="1">
        <v>0.5</v>
      </c>
      <c r="C1925" s="1">
        <v>0</v>
      </c>
      <c r="D1925" s="57">
        <f t="shared" si="63"/>
        <v>0</v>
      </c>
      <c r="E1925" s="1">
        <f t="shared" si="62"/>
        <v>2014</v>
      </c>
    </row>
    <row r="1926" spans="1:5" x14ac:dyDescent="0.3">
      <c r="A1926" s="15">
        <v>41767</v>
      </c>
      <c r="B1926" s="1">
        <v>0.7</v>
      </c>
      <c r="C1926" s="1">
        <v>0</v>
      </c>
      <c r="D1926" s="57">
        <f t="shared" si="63"/>
        <v>0.33647223662121289</v>
      </c>
      <c r="E1926" s="1">
        <f t="shared" si="62"/>
        <v>2014</v>
      </c>
    </row>
    <row r="1927" spans="1:5" x14ac:dyDescent="0.3">
      <c r="A1927" s="15">
        <v>41766</v>
      </c>
      <c r="B1927" s="1">
        <v>0.8</v>
      </c>
      <c r="C1927" s="1">
        <v>0</v>
      </c>
      <c r="D1927" s="57">
        <f t="shared" si="63"/>
        <v>0.13353139262452277</v>
      </c>
      <c r="E1927" s="1">
        <f t="shared" si="62"/>
        <v>2014</v>
      </c>
    </row>
    <row r="1928" spans="1:5" x14ac:dyDescent="0.3">
      <c r="A1928" s="15">
        <v>41765</v>
      </c>
      <c r="B1928" s="1">
        <v>0.8</v>
      </c>
      <c r="C1928" s="1">
        <v>0</v>
      </c>
      <c r="D1928" s="57">
        <f t="shared" si="63"/>
        <v>0</v>
      </c>
      <c r="E1928" s="1">
        <f t="shared" si="62"/>
        <v>2014</v>
      </c>
    </row>
    <row r="1929" spans="1:5" x14ac:dyDescent="0.3">
      <c r="A1929" s="15">
        <v>41764</v>
      </c>
      <c r="B1929" s="1">
        <v>0.8</v>
      </c>
      <c r="C1929" s="1">
        <v>0</v>
      </c>
      <c r="D1929" s="57">
        <f t="shared" si="63"/>
        <v>0</v>
      </c>
      <c r="E1929" s="1">
        <f t="shared" ref="E1929:E1992" si="64">YEAR(A1929)</f>
        <v>2014</v>
      </c>
    </row>
    <row r="1930" spans="1:5" x14ac:dyDescent="0.3">
      <c r="A1930" s="15">
        <v>41761</v>
      </c>
      <c r="B1930" s="1">
        <v>0.8</v>
      </c>
      <c r="C1930" s="1">
        <v>0</v>
      </c>
      <c r="D1930" s="57">
        <f t="shared" si="63"/>
        <v>0</v>
      </c>
      <c r="E1930" s="1">
        <f t="shared" si="64"/>
        <v>2014</v>
      </c>
    </row>
    <row r="1931" spans="1:5" x14ac:dyDescent="0.3">
      <c r="A1931" s="15">
        <v>41760</v>
      </c>
      <c r="B1931" s="1">
        <v>0.8</v>
      </c>
      <c r="C1931" s="1">
        <v>0</v>
      </c>
      <c r="D1931" s="57">
        <f t="shared" ref="D1931:D1994" si="65">LN((C1931+B1931)/(B1930))</f>
        <v>0</v>
      </c>
      <c r="E1931" s="1">
        <f t="shared" si="64"/>
        <v>2014</v>
      </c>
    </row>
    <row r="1932" spans="1:5" x14ac:dyDescent="0.3">
      <c r="A1932" s="15">
        <v>41759</v>
      </c>
      <c r="B1932" s="1">
        <v>0.8</v>
      </c>
      <c r="C1932" s="1">
        <v>0</v>
      </c>
      <c r="D1932" s="57">
        <f t="shared" si="65"/>
        <v>0</v>
      </c>
      <c r="E1932" s="1">
        <f t="shared" si="64"/>
        <v>2014</v>
      </c>
    </row>
    <row r="1933" spans="1:5" x14ac:dyDescent="0.3">
      <c r="A1933" s="15">
        <v>41758</v>
      </c>
      <c r="B1933" s="1">
        <v>0.8</v>
      </c>
      <c r="C1933" s="1">
        <v>0</v>
      </c>
      <c r="D1933" s="57">
        <f t="shared" si="65"/>
        <v>0</v>
      </c>
      <c r="E1933" s="1">
        <f t="shared" si="64"/>
        <v>2014</v>
      </c>
    </row>
    <row r="1934" spans="1:5" x14ac:dyDescent="0.3">
      <c r="A1934" s="15">
        <v>41757</v>
      </c>
      <c r="B1934" s="1">
        <v>0.8</v>
      </c>
      <c r="C1934" s="1">
        <v>0</v>
      </c>
      <c r="D1934" s="57">
        <f t="shared" si="65"/>
        <v>0</v>
      </c>
      <c r="E1934" s="1">
        <f t="shared" si="64"/>
        <v>2014</v>
      </c>
    </row>
    <row r="1935" spans="1:5" x14ac:dyDescent="0.3">
      <c r="A1935" s="15">
        <v>41754</v>
      </c>
      <c r="B1935" s="1">
        <v>0.8</v>
      </c>
      <c r="C1935" s="1">
        <v>0</v>
      </c>
      <c r="D1935" s="57">
        <f t="shared" si="65"/>
        <v>0</v>
      </c>
      <c r="E1935" s="1">
        <f t="shared" si="64"/>
        <v>2014</v>
      </c>
    </row>
    <row r="1936" spans="1:5" x14ac:dyDescent="0.3">
      <c r="A1936" s="15">
        <v>41753</v>
      </c>
      <c r="B1936" s="1">
        <v>0.8</v>
      </c>
      <c r="C1936" s="1">
        <v>0</v>
      </c>
      <c r="D1936" s="57">
        <f t="shared" si="65"/>
        <v>0</v>
      </c>
      <c r="E1936" s="1">
        <f t="shared" si="64"/>
        <v>2014</v>
      </c>
    </row>
    <row r="1937" spans="1:5" x14ac:dyDescent="0.3">
      <c r="A1937" s="15">
        <v>41752</v>
      </c>
      <c r="B1937" s="1">
        <v>0.8</v>
      </c>
      <c r="C1937" s="1">
        <v>0</v>
      </c>
      <c r="D1937" s="57">
        <f t="shared" si="65"/>
        <v>0</v>
      </c>
      <c r="E1937" s="1">
        <f t="shared" si="64"/>
        <v>2014</v>
      </c>
    </row>
    <row r="1938" spans="1:5" x14ac:dyDescent="0.3">
      <c r="A1938" s="15">
        <v>41751</v>
      </c>
      <c r="B1938" s="1">
        <v>0.8</v>
      </c>
      <c r="C1938" s="1">
        <v>0</v>
      </c>
      <c r="D1938" s="57">
        <f t="shared" si="65"/>
        <v>0</v>
      </c>
      <c r="E1938" s="1">
        <f t="shared" si="64"/>
        <v>2014</v>
      </c>
    </row>
    <row r="1939" spans="1:5" x14ac:dyDescent="0.3">
      <c r="A1939" s="15">
        <v>41750</v>
      </c>
      <c r="B1939" s="1">
        <v>0.8</v>
      </c>
      <c r="C1939" s="1">
        <v>0</v>
      </c>
      <c r="D1939" s="57">
        <f t="shared" si="65"/>
        <v>0</v>
      </c>
      <c r="E1939" s="1">
        <f t="shared" si="64"/>
        <v>2014</v>
      </c>
    </row>
    <row r="1940" spans="1:5" x14ac:dyDescent="0.3">
      <c r="A1940" s="15">
        <v>41746</v>
      </c>
      <c r="B1940" s="1">
        <v>0.8</v>
      </c>
      <c r="C1940" s="1">
        <v>0</v>
      </c>
      <c r="D1940" s="57">
        <f t="shared" si="65"/>
        <v>0</v>
      </c>
      <c r="E1940" s="1">
        <f t="shared" si="64"/>
        <v>2014</v>
      </c>
    </row>
    <row r="1941" spans="1:5" x14ac:dyDescent="0.3">
      <c r="A1941" s="15">
        <v>41745</v>
      </c>
      <c r="B1941" s="1">
        <v>0.8</v>
      </c>
      <c r="C1941" s="1">
        <v>0</v>
      </c>
      <c r="D1941" s="57">
        <f t="shared" si="65"/>
        <v>0</v>
      </c>
      <c r="E1941" s="1">
        <f t="shared" si="64"/>
        <v>2014</v>
      </c>
    </row>
    <row r="1942" spans="1:5" x14ac:dyDescent="0.3">
      <c r="A1942" s="15">
        <v>41744</v>
      </c>
      <c r="B1942" s="1">
        <v>0.8</v>
      </c>
      <c r="C1942" s="1">
        <v>0</v>
      </c>
      <c r="D1942" s="57">
        <f t="shared" si="65"/>
        <v>0</v>
      </c>
      <c r="E1942" s="1">
        <f t="shared" si="64"/>
        <v>2014</v>
      </c>
    </row>
    <row r="1943" spans="1:5" x14ac:dyDescent="0.3">
      <c r="A1943" s="15">
        <v>41743</v>
      </c>
      <c r="B1943" s="1">
        <v>0.8</v>
      </c>
      <c r="C1943" s="1">
        <v>0</v>
      </c>
      <c r="D1943" s="57">
        <f t="shared" si="65"/>
        <v>0</v>
      </c>
      <c r="E1943" s="1">
        <f t="shared" si="64"/>
        <v>2014</v>
      </c>
    </row>
    <row r="1944" spans="1:5" x14ac:dyDescent="0.3">
      <c r="A1944" s="15">
        <v>41740</v>
      </c>
      <c r="B1944" s="1">
        <v>0.8</v>
      </c>
      <c r="C1944" s="1">
        <v>0</v>
      </c>
      <c r="D1944" s="57">
        <f t="shared" si="65"/>
        <v>0</v>
      </c>
      <c r="E1944" s="1">
        <f t="shared" si="64"/>
        <v>2014</v>
      </c>
    </row>
    <row r="1945" spans="1:5" x14ac:dyDescent="0.3">
      <c r="A1945" s="15">
        <v>41739</v>
      </c>
      <c r="B1945" s="1">
        <v>0.8</v>
      </c>
      <c r="C1945" s="1">
        <v>0</v>
      </c>
      <c r="D1945" s="57">
        <f t="shared" si="65"/>
        <v>0</v>
      </c>
      <c r="E1945" s="1">
        <f t="shared" si="64"/>
        <v>2014</v>
      </c>
    </row>
    <row r="1946" spans="1:5" x14ac:dyDescent="0.3">
      <c r="A1946" s="15">
        <v>41738</v>
      </c>
      <c r="B1946" s="1">
        <v>0.8</v>
      </c>
      <c r="C1946" s="1">
        <v>0</v>
      </c>
      <c r="D1946" s="57">
        <f t="shared" si="65"/>
        <v>0</v>
      </c>
      <c r="E1946" s="1">
        <f t="shared" si="64"/>
        <v>2014</v>
      </c>
    </row>
    <row r="1947" spans="1:5" x14ac:dyDescent="0.3">
      <c r="A1947" s="15">
        <v>41737</v>
      </c>
      <c r="B1947" s="1">
        <v>0.8</v>
      </c>
      <c r="C1947" s="1">
        <v>0</v>
      </c>
      <c r="D1947" s="57">
        <f t="shared" si="65"/>
        <v>0</v>
      </c>
      <c r="E1947" s="1">
        <f t="shared" si="64"/>
        <v>2014</v>
      </c>
    </row>
    <row r="1948" spans="1:5" x14ac:dyDescent="0.3">
      <c r="A1948" s="15">
        <v>41736</v>
      </c>
      <c r="B1948" s="1">
        <v>0.8</v>
      </c>
      <c r="C1948" s="1">
        <v>0</v>
      </c>
      <c r="D1948" s="57">
        <f t="shared" si="65"/>
        <v>0</v>
      </c>
      <c r="E1948" s="1">
        <f t="shared" si="64"/>
        <v>2014</v>
      </c>
    </row>
    <row r="1949" spans="1:5" x14ac:dyDescent="0.3">
      <c r="A1949" s="15">
        <v>41733</v>
      </c>
      <c r="B1949" s="1">
        <v>0.8</v>
      </c>
      <c r="C1949" s="1">
        <v>0</v>
      </c>
      <c r="D1949" s="57">
        <f t="shared" si="65"/>
        <v>0</v>
      </c>
      <c r="E1949" s="1">
        <f t="shared" si="64"/>
        <v>2014</v>
      </c>
    </row>
    <row r="1950" spans="1:5" x14ac:dyDescent="0.3">
      <c r="A1950" s="15">
        <v>41732</v>
      </c>
      <c r="B1950" s="1">
        <v>0.8</v>
      </c>
      <c r="C1950" s="1">
        <v>0</v>
      </c>
      <c r="D1950" s="57">
        <f t="shared" si="65"/>
        <v>0</v>
      </c>
      <c r="E1950" s="1">
        <f t="shared" si="64"/>
        <v>2014</v>
      </c>
    </row>
    <row r="1951" spans="1:5" x14ac:dyDescent="0.3">
      <c r="A1951" s="15">
        <v>41731</v>
      </c>
      <c r="B1951" s="1">
        <v>0.8</v>
      </c>
      <c r="C1951" s="1">
        <v>0</v>
      </c>
      <c r="D1951" s="57">
        <f t="shared" si="65"/>
        <v>0</v>
      </c>
      <c r="E1951" s="1">
        <f t="shared" si="64"/>
        <v>2014</v>
      </c>
    </row>
    <row r="1952" spans="1:5" x14ac:dyDescent="0.3">
      <c r="A1952" s="15">
        <v>41730</v>
      </c>
      <c r="B1952" s="1">
        <v>0.8</v>
      </c>
      <c r="C1952" s="1">
        <v>0</v>
      </c>
      <c r="D1952" s="57">
        <f t="shared" si="65"/>
        <v>0</v>
      </c>
      <c r="E1952" s="1">
        <f t="shared" si="64"/>
        <v>2014</v>
      </c>
    </row>
    <row r="1953" spans="1:5" x14ac:dyDescent="0.3">
      <c r="A1953" s="15">
        <v>41729</v>
      </c>
      <c r="B1953" s="1">
        <v>0.85</v>
      </c>
      <c r="C1953" s="1">
        <v>0</v>
      </c>
      <c r="D1953" s="57">
        <f t="shared" si="65"/>
        <v>6.062462181643484E-2</v>
      </c>
      <c r="E1953" s="1">
        <f t="shared" si="64"/>
        <v>2014</v>
      </c>
    </row>
    <row r="1954" spans="1:5" x14ac:dyDescent="0.3">
      <c r="A1954" s="15">
        <v>41726</v>
      </c>
      <c r="B1954" s="1">
        <v>0.85</v>
      </c>
      <c r="C1954" s="1">
        <v>0</v>
      </c>
      <c r="D1954" s="57">
        <f t="shared" si="65"/>
        <v>0</v>
      </c>
      <c r="E1954" s="1">
        <f t="shared" si="64"/>
        <v>2014</v>
      </c>
    </row>
    <row r="1955" spans="1:5" x14ac:dyDescent="0.3">
      <c r="A1955" s="15">
        <v>41725</v>
      </c>
      <c r="B1955" s="1">
        <v>0.85</v>
      </c>
      <c r="C1955" s="1">
        <v>0</v>
      </c>
      <c r="D1955" s="57">
        <f t="shared" si="65"/>
        <v>0</v>
      </c>
      <c r="E1955" s="1">
        <f t="shared" si="64"/>
        <v>2014</v>
      </c>
    </row>
    <row r="1956" spans="1:5" x14ac:dyDescent="0.3">
      <c r="A1956" s="15">
        <v>41724</v>
      </c>
      <c r="B1956" s="1">
        <v>0.85</v>
      </c>
      <c r="C1956" s="1">
        <v>0</v>
      </c>
      <c r="D1956" s="57">
        <f t="shared" si="65"/>
        <v>0</v>
      </c>
      <c r="E1956" s="1">
        <f t="shared" si="64"/>
        <v>2014</v>
      </c>
    </row>
    <row r="1957" spans="1:5" x14ac:dyDescent="0.3">
      <c r="A1957" s="15">
        <v>41723</v>
      </c>
      <c r="B1957" s="1">
        <v>0.85</v>
      </c>
      <c r="C1957" s="1">
        <v>0</v>
      </c>
      <c r="D1957" s="57">
        <f t="shared" si="65"/>
        <v>0</v>
      </c>
      <c r="E1957" s="1">
        <f t="shared" si="64"/>
        <v>2014</v>
      </c>
    </row>
    <row r="1958" spans="1:5" x14ac:dyDescent="0.3">
      <c r="A1958" s="15">
        <v>41722</v>
      </c>
      <c r="B1958" s="1">
        <v>0.85</v>
      </c>
      <c r="C1958" s="1">
        <v>0</v>
      </c>
      <c r="D1958" s="57">
        <f t="shared" si="65"/>
        <v>0</v>
      </c>
      <c r="E1958" s="1">
        <f t="shared" si="64"/>
        <v>2014</v>
      </c>
    </row>
    <row r="1959" spans="1:5" x14ac:dyDescent="0.3">
      <c r="A1959" s="15">
        <v>41719</v>
      </c>
      <c r="B1959" s="1">
        <v>0.85</v>
      </c>
      <c r="C1959" s="1">
        <v>0</v>
      </c>
      <c r="D1959" s="57">
        <f t="shared" si="65"/>
        <v>0</v>
      </c>
      <c r="E1959" s="1">
        <f t="shared" si="64"/>
        <v>2014</v>
      </c>
    </row>
    <row r="1960" spans="1:5" x14ac:dyDescent="0.3">
      <c r="A1960" s="15">
        <v>41718</v>
      </c>
      <c r="B1960" s="1">
        <v>0.85</v>
      </c>
      <c r="C1960" s="1">
        <v>0</v>
      </c>
      <c r="D1960" s="57">
        <f t="shared" si="65"/>
        <v>0</v>
      </c>
      <c r="E1960" s="1">
        <f t="shared" si="64"/>
        <v>2014</v>
      </c>
    </row>
    <row r="1961" spans="1:5" x14ac:dyDescent="0.3">
      <c r="A1961" s="15">
        <v>41717</v>
      </c>
      <c r="B1961" s="1">
        <v>0.85</v>
      </c>
      <c r="C1961" s="1">
        <v>0</v>
      </c>
      <c r="D1961" s="57">
        <f t="shared" si="65"/>
        <v>0</v>
      </c>
      <c r="E1961" s="1">
        <f t="shared" si="64"/>
        <v>2014</v>
      </c>
    </row>
    <row r="1962" spans="1:5" x14ac:dyDescent="0.3">
      <c r="A1962" s="15">
        <v>41716</v>
      </c>
      <c r="B1962" s="1">
        <v>0.85</v>
      </c>
      <c r="C1962" s="1">
        <v>0</v>
      </c>
      <c r="D1962" s="57">
        <f t="shared" si="65"/>
        <v>0</v>
      </c>
      <c r="E1962" s="1">
        <f t="shared" si="64"/>
        <v>2014</v>
      </c>
    </row>
    <row r="1963" spans="1:5" x14ac:dyDescent="0.3">
      <c r="A1963" s="15">
        <v>41715</v>
      </c>
      <c r="B1963" s="1">
        <v>0.85</v>
      </c>
      <c r="C1963" s="1">
        <v>0</v>
      </c>
      <c r="D1963" s="57">
        <f t="shared" si="65"/>
        <v>0</v>
      </c>
      <c r="E1963" s="1">
        <f t="shared" si="64"/>
        <v>2014</v>
      </c>
    </row>
    <row r="1964" spans="1:5" x14ac:dyDescent="0.3">
      <c r="A1964" s="15">
        <v>41712</v>
      </c>
      <c r="B1964" s="1">
        <v>0.9</v>
      </c>
      <c r="C1964" s="1">
        <v>0</v>
      </c>
      <c r="D1964" s="57">
        <f t="shared" si="65"/>
        <v>5.7158413839948623E-2</v>
      </c>
      <c r="E1964" s="1">
        <f t="shared" si="64"/>
        <v>2014</v>
      </c>
    </row>
    <row r="1965" spans="1:5" x14ac:dyDescent="0.3">
      <c r="A1965" s="15">
        <v>41711</v>
      </c>
      <c r="B1965" s="1">
        <v>0.9</v>
      </c>
      <c r="C1965" s="1">
        <v>0</v>
      </c>
      <c r="D1965" s="57">
        <f t="shared" si="65"/>
        <v>0</v>
      </c>
      <c r="E1965" s="1">
        <f t="shared" si="64"/>
        <v>2014</v>
      </c>
    </row>
    <row r="1966" spans="1:5" x14ac:dyDescent="0.3">
      <c r="A1966" s="15">
        <v>41710</v>
      </c>
      <c r="B1966" s="1">
        <v>0.9</v>
      </c>
      <c r="C1966" s="1">
        <v>0</v>
      </c>
      <c r="D1966" s="57">
        <f t="shared" si="65"/>
        <v>0</v>
      </c>
      <c r="E1966" s="1">
        <f t="shared" si="64"/>
        <v>2014</v>
      </c>
    </row>
    <row r="1967" spans="1:5" x14ac:dyDescent="0.3">
      <c r="A1967" s="15">
        <v>41709</v>
      </c>
      <c r="B1967" s="1">
        <v>0.9</v>
      </c>
      <c r="C1967" s="1">
        <v>0</v>
      </c>
      <c r="D1967" s="57">
        <f t="shared" si="65"/>
        <v>0</v>
      </c>
      <c r="E1967" s="1">
        <f t="shared" si="64"/>
        <v>2014</v>
      </c>
    </row>
    <row r="1968" spans="1:5" x14ac:dyDescent="0.3">
      <c r="A1968" s="15">
        <v>41708</v>
      </c>
      <c r="B1968" s="1">
        <v>0.9</v>
      </c>
      <c r="C1968" s="1">
        <v>0</v>
      </c>
      <c r="D1968" s="57">
        <f t="shared" si="65"/>
        <v>0</v>
      </c>
      <c r="E1968" s="1">
        <f t="shared" si="64"/>
        <v>2014</v>
      </c>
    </row>
    <row r="1969" spans="1:5" x14ac:dyDescent="0.3">
      <c r="A1969" s="15">
        <v>41705</v>
      </c>
      <c r="B1969" s="1">
        <v>0.9</v>
      </c>
      <c r="C1969" s="1">
        <v>0</v>
      </c>
      <c r="D1969" s="57">
        <f t="shared" si="65"/>
        <v>0</v>
      </c>
      <c r="E1969" s="1">
        <f t="shared" si="64"/>
        <v>2014</v>
      </c>
    </row>
    <row r="1970" spans="1:5" x14ac:dyDescent="0.3">
      <c r="A1970" s="15">
        <v>41704</v>
      </c>
      <c r="B1970" s="1">
        <v>0.9</v>
      </c>
      <c r="C1970" s="1">
        <v>0</v>
      </c>
      <c r="D1970" s="57">
        <f t="shared" si="65"/>
        <v>0</v>
      </c>
      <c r="E1970" s="1">
        <f t="shared" si="64"/>
        <v>2014</v>
      </c>
    </row>
    <row r="1971" spans="1:5" x14ac:dyDescent="0.3">
      <c r="A1971" s="15">
        <v>41703</v>
      </c>
      <c r="B1971" s="1">
        <v>0.9</v>
      </c>
      <c r="C1971" s="1">
        <v>0</v>
      </c>
      <c r="D1971" s="57">
        <f t="shared" si="65"/>
        <v>0</v>
      </c>
      <c r="E1971" s="1">
        <f t="shared" si="64"/>
        <v>2014</v>
      </c>
    </row>
    <row r="1972" spans="1:5" x14ac:dyDescent="0.3">
      <c r="A1972" s="15">
        <v>41702</v>
      </c>
      <c r="B1972" s="1">
        <v>0.9</v>
      </c>
      <c r="C1972" s="1">
        <v>0</v>
      </c>
      <c r="D1972" s="57">
        <f t="shared" si="65"/>
        <v>0</v>
      </c>
      <c r="E1972" s="1">
        <f t="shared" si="64"/>
        <v>2014</v>
      </c>
    </row>
    <row r="1973" spans="1:5" x14ac:dyDescent="0.3">
      <c r="A1973" s="15">
        <v>41701</v>
      </c>
      <c r="B1973" s="1">
        <v>0.9</v>
      </c>
      <c r="C1973" s="1">
        <v>0</v>
      </c>
      <c r="D1973" s="57">
        <f t="shared" si="65"/>
        <v>0</v>
      </c>
      <c r="E1973" s="1">
        <f t="shared" si="64"/>
        <v>2014</v>
      </c>
    </row>
    <row r="1974" spans="1:5" x14ac:dyDescent="0.3">
      <c r="A1974" s="15">
        <v>41698</v>
      </c>
      <c r="B1974" s="1">
        <v>0.9</v>
      </c>
      <c r="C1974" s="1">
        <v>0</v>
      </c>
      <c r="D1974" s="57">
        <f t="shared" si="65"/>
        <v>0</v>
      </c>
      <c r="E1974" s="1">
        <f t="shared" si="64"/>
        <v>2014</v>
      </c>
    </row>
    <row r="1975" spans="1:5" x14ac:dyDescent="0.3">
      <c r="A1975" s="15">
        <v>41697</v>
      </c>
      <c r="B1975" s="1">
        <v>0.9</v>
      </c>
      <c r="C1975" s="1">
        <v>0</v>
      </c>
      <c r="D1975" s="57">
        <f t="shared" si="65"/>
        <v>0</v>
      </c>
      <c r="E1975" s="1">
        <f t="shared" si="64"/>
        <v>2014</v>
      </c>
    </row>
    <row r="1976" spans="1:5" x14ac:dyDescent="0.3">
      <c r="A1976" s="15">
        <v>41696</v>
      </c>
      <c r="B1976" s="1">
        <v>1</v>
      </c>
      <c r="C1976" s="1">
        <v>0</v>
      </c>
      <c r="D1976" s="57">
        <f t="shared" si="65"/>
        <v>0.10536051565782635</v>
      </c>
      <c r="E1976" s="1">
        <f t="shared" si="64"/>
        <v>2014</v>
      </c>
    </row>
    <row r="1977" spans="1:5" x14ac:dyDescent="0.3">
      <c r="A1977" s="15">
        <v>41695</v>
      </c>
      <c r="B1977" s="1">
        <v>1</v>
      </c>
      <c r="C1977" s="1">
        <v>0</v>
      </c>
      <c r="D1977" s="57">
        <f t="shared" si="65"/>
        <v>0</v>
      </c>
      <c r="E1977" s="1">
        <f t="shared" si="64"/>
        <v>2014</v>
      </c>
    </row>
    <row r="1978" spans="1:5" x14ac:dyDescent="0.3">
      <c r="A1978" s="15">
        <v>41694</v>
      </c>
      <c r="B1978" s="1">
        <v>1</v>
      </c>
      <c r="C1978" s="1">
        <v>0</v>
      </c>
      <c r="D1978" s="57">
        <f t="shared" si="65"/>
        <v>0</v>
      </c>
      <c r="E1978" s="1">
        <f t="shared" si="64"/>
        <v>2014</v>
      </c>
    </row>
    <row r="1979" spans="1:5" x14ac:dyDescent="0.3">
      <c r="A1979" s="15">
        <v>41691</v>
      </c>
      <c r="B1979" s="1">
        <v>1</v>
      </c>
      <c r="C1979" s="1">
        <v>0</v>
      </c>
      <c r="D1979" s="57">
        <f t="shared" si="65"/>
        <v>0</v>
      </c>
      <c r="E1979" s="1">
        <f t="shared" si="64"/>
        <v>2014</v>
      </c>
    </row>
    <row r="1980" spans="1:5" x14ac:dyDescent="0.3">
      <c r="A1980" s="15">
        <v>41690</v>
      </c>
      <c r="B1980" s="1">
        <v>1</v>
      </c>
      <c r="C1980" s="1">
        <v>0</v>
      </c>
      <c r="D1980" s="57">
        <f t="shared" si="65"/>
        <v>0</v>
      </c>
      <c r="E1980" s="1">
        <f t="shared" si="64"/>
        <v>2014</v>
      </c>
    </row>
    <row r="1981" spans="1:5" x14ac:dyDescent="0.3">
      <c r="A1981" s="15">
        <v>41689</v>
      </c>
      <c r="B1981" s="1">
        <v>1</v>
      </c>
      <c r="C1981" s="1">
        <v>0</v>
      </c>
      <c r="D1981" s="57">
        <f t="shared" si="65"/>
        <v>0</v>
      </c>
      <c r="E1981" s="1">
        <f t="shared" si="64"/>
        <v>2014</v>
      </c>
    </row>
    <row r="1982" spans="1:5" x14ac:dyDescent="0.3">
      <c r="A1982" s="15">
        <v>41688</v>
      </c>
      <c r="B1982" s="1">
        <v>1</v>
      </c>
      <c r="C1982" s="1">
        <v>0</v>
      </c>
      <c r="D1982" s="57">
        <f t="shared" si="65"/>
        <v>0</v>
      </c>
      <c r="E1982" s="1">
        <f t="shared" si="64"/>
        <v>2014</v>
      </c>
    </row>
    <row r="1983" spans="1:5" x14ac:dyDescent="0.3">
      <c r="A1983" s="15">
        <v>41684</v>
      </c>
      <c r="B1983" s="1">
        <v>1</v>
      </c>
      <c r="C1983" s="1">
        <v>0</v>
      </c>
      <c r="D1983" s="57">
        <f t="shared" si="65"/>
        <v>0</v>
      </c>
      <c r="E1983" s="1">
        <f t="shared" si="64"/>
        <v>2014</v>
      </c>
    </row>
    <row r="1984" spans="1:5" x14ac:dyDescent="0.3">
      <c r="A1984" s="15">
        <v>41683</v>
      </c>
      <c r="B1984" s="1">
        <v>1</v>
      </c>
      <c r="C1984" s="1">
        <v>0</v>
      </c>
      <c r="D1984" s="57">
        <f t="shared" si="65"/>
        <v>0</v>
      </c>
      <c r="E1984" s="1">
        <f t="shared" si="64"/>
        <v>2014</v>
      </c>
    </row>
    <row r="1985" spans="1:5" x14ac:dyDescent="0.3">
      <c r="A1985" s="15">
        <v>41682</v>
      </c>
      <c r="B1985" s="1">
        <v>1</v>
      </c>
      <c r="C1985" s="1">
        <v>0</v>
      </c>
      <c r="D1985" s="57">
        <f t="shared" si="65"/>
        <v>0</v>
      </c>
      <c r="E1985" s="1">
        <f t="shared" si="64"/>
        <v>2014</v>
      </c>
    </row>
    <row r="1986" spans="1:5" x14ac:dyDescent="0.3">
      <c r="A1986" s="15">
        <v>41681</v>
      </c>
      <c r="B1986" s="1">
        <v>1</v>
      </c>
      <c r="C1986" s="1">
        <v>0</v>
      </c>
      <c r="D1986" s="57">
        <f t="shared" si="65"/>
        <v>0</v>
      </c>
      <c r="E1986" s="1">
        <f t="shared" si="64"/>
        <v>2014</v>
      </c>
    </row>
    <row r="1987" spans="1:5" x14ac:dyDescent="0.3">
      <c r="A1987" s="15">
        <v>41680</v>
      </c>
      <c r="B1987" s="1">
        <v>1</v>
      </c>
      <c r="C1987" s="1">
        <v>0</v>
      </c>
      <c r="D1987" s="57">
        <f t="shared" si="65"/>
        <v>0</v>
      </c>
      <c r="E1987" s="1">
        <f t="shared" si="64"/>
        <v>2014</v>
      </c>
    </row>
    <row r="1988" spans="1:5" x14ac:dyDescent="0.3">
      <c r="A1988" s="15">
        <v>41677</v>
      </c>
      <c r="B1988" s="1">
        <v>1</v>
      </c>
      <c r="C1988" s="1">
        <v>0</v>
      </c>
      <c r="D1988" s="57">
        <f t="shared" si="65"/>
        <v>0</v>
      </c>
      <c r="E1988" s="1">
        <f t="shared" si="64"/>
        <v>2014</v>
      </c>
    </row>
    <row r="1989" spans="1:5" x14ac:dyDescent="0.3">
      <c r="A1989" s="15">
        <v>41676</v>
      </c>
      <c r="B1989" s="1">
        <v>1</v>
      </c>
      <c r="C1989" s="1">
        <v>0</v>
      </c>
      <c r="D1989" s="57">
        <f t="shared" si="65"/>
        <v>0</v>
      </c>
      <c r="E1989" s="1">
        <f t="shared" si="64"/>
        <v>2014</v>
      </c>
    </row>
    <row r="1990" spans="1:5" x14ac:dyDescent="0.3">
      <c r="A1990" s="15">
        <v>41675</v>
      </c>
      <c r="B1990" s="1">
        <v>1</v>
      </c>
      <c r="C1990" s="1">
        <v>0</v>
      </c>
      <c r="D1990" s="57">
        <f t="shared" si="65"/>
        <v>0</v>
      </c>
      <c r="E1990" s="1">
        <f t="shared" si="64"/>
        <v>2014</v>
      </c>
    </row>
    <row r="1991" spans="1:5" x14ac:dyDescent="0.3">
      <c r="A1991" s="15">
        <v>41674</v>
      </c>
      <c r="B1991" s="1">
        <v>1</v>
      </c>
      <c r="C1991" s="1">
        <v>0</v>
      </c>
      <c r="D1991" s="57">
        <f t="shared" si="65"/>
        <v>0</v>
      </c>
      <c r="E1991" s="1">
        <f t="shared" si="64"/>
        <v>2014</v>
      </c>
    </row>
    <row r="1992" spans="1:5" x14ac:dyDescent="0.3">
      <c r="A1992" s="15">
        <v>41673</v>
      </c>
      <c r="B1992" s="1">
        <v>1</v>
      </c>
      <c r="C1992" s="1">
        <v>0</v>
      </c>
      <c r="D1992" s="57">
        <f t="shared" si="65"/>
        <v>0</v>
      </c>
      <c r="E1992" s="1">
        <f t="shared" si="64"/>
        <v>2014</v>
      </c>
    </row>
    <row r="1993" spans="1:5" x14ac:dyDescent="0.3">
      <c r="A1993" s="15">
        <v>41670</v>
      </c>
      <c r="B1993" s="1">
        <v>1</v>
      </c>
      <c r="C1993" s="1">
        <v>0</v>
      </c>
      <c r="D1993" s="57">
        <f t="shared" si="65"/>
        <v>0</v>
      </c>
      <c r="E1993" s="1">
        <f t="shared" ref="E1993:E2014" si="66">YEAR(A1993)</f>
        <v>2014</v>
      </c>
    </row>
    <row r="1994" spans="1:5" x14ac:dyDescent="0.3">
      <c r="A1994" s="15">
        <v>41669</v>
      </c>
      <c r="B1994" s="1">
        <v>1</v>
      </c>
      <c r="C1994" s="1">
        <v>0</v>
      </c>
      <c r="D1994" s="57">
        <f t="shared" si="65"/>
        <v>0</v>
      </c>
      <c r="E1994" s="1">
        <f t="shared" si="66"/>
        <v>2014</v>
      </c>
    </row>
    <row r="1995" spans="1:5" x14ac:dyDescent="0.3">
      <c r="A1995" s="15">
        <v>41668</v>
      </c>
      <c r="B1995" s="1">
        <v>1</v>
      </c>
      <c r="C1995" s="1">
        <v>0</v>
      </c>
      <c r="D1995" s="57">
        <f t="shared" ref="D1995:D2014" si="67">LN((C1995+B1995)/(B1994))</f>
        <v>0</v>
      </c>
      <c r="E1995" s="1">
        <f t="shared" si="66"/>
        <v>2014</v>
      </c>
    </row>
    <row r="1996" spans="1:5" x14ac:dyDescent="0.3">
      <c r="A1996" s="15">
        <v>41667</v>
      </c>
      <c r="B1996" s="1">
        <v>1</v>
      </c>
      <c r="C1996" s="1">
        <v>0</v>
      </c>
      <c r="D1996" s="57">
        <f t="shared" si="67"/>
        <v>0</v>
      </c>
      <c r="E1996" s="1">
        <f t="shared" si="66"/>
        <v>2014</v>
      </c>
    </row>
    <row r="1997" spans="1:5" x14ac:dyDescent="0.3">
      <c r="A1997" s="15">
        <v>41666</v>
      </c>
      <c r="B1997" s="1">
        <v>1</v>
      </c>
      <c r="C1997" s="1">
        <v>0</v>
      </c>
      <c r="D1997" s="57">
        <f t="shared" si="67"/>
        <v>0</v>
      </c>
      <c r="E1997" s="1">
        <f t="shared" si="66"/>
        <v>2014</v>
      </c>
    </row>
    <row r="1998" spans="1:5" x14ac:dyDescent="0.3">
      <c r="A1998" s="15">
        <v>41663</v>
      </c>
      <c r="B1998" s="1">
        <v>1</v>
      </c>
      <c r="C1998" s="1">
        <v>0</v>
      </c>
      <c r="D1998" s="57">
        <f t="shared" si="67"/>
        <v>0</v>
      </c>
      <c r="E1998" s="1">
        <f t="shared" si="66"/>
        <v>2014</v>
      </c>
    </row>
    <row r="1999" spans="1:5" x14ac:dyDescent="0.3">
      <c r="A1999" s="15">
        <v>41662</v>
      </c>
      <c r="B1999" s="1">
        <v>1</v>
      </c>
      <c r="C1999" s="1">
        <v>0</v>
      </c>
      <c r="D1999" s="57">
        <f t="shared" si="67"/>
        <v>0</v>
      </c>
      <c r="E1999" s="1">
        <f t="shared" si="66"/>
        <v>2014</v>
      </c>
    </row>
    <row r="2000" spans="1:5" x14ac:dyDescent="0.3">
      <c r="A2000" s="15">
        <v>41661</v>
      </c>
      <c r="B2000" s="1">
        <v>1</v>
      </c>
      <c r="C2000" s="1">
        <v>0</v>
      </c>
      <c r="D2000" s="57">
        <f t="shared" si="67"/>
        <v>0</v>
      </c>
      <c r="E2000" s="1">
        <f t="shared" si="66"/>
        <v>2014</v>
      </c>
    </row>
    <row r="2001" spans="1:5" x14ac:dyDescent="0.3">
      <c r="A2001" s="15">
        <v>41660</v>
      </c>
      <c r="B2001" s="1">
        <v>1</v>
      </c>
      <c r="C2001" s="1">
        <v>0</v>
      </c>
      <c r="D2001" s="57">
        <f t="shared" si="67"/>
        <v>0</v>
      </c>
      <c r="E2001" s="1">
        <f t="shared" si="66"/>
        <v>2014</v>
      </c>
    </row>
    <row r="2002" spans="1:5" x14ac:dyDescent="0.3">
      <c r="A2002" s="15">
        <v>41659</v>
      </c>
      <c r="B2002" s="1">
        <v>1</v>
      </c>
      <c r="C2002" s="1">
        <v>0</v>
      </c>
      <c r="D2002" s="57">
        <f t="shared" si="67"/>
        <v>0</v>
      </c>
      <c r="E2002" s="1">
        <f t="shared" si="66"/>
        <v>2014</v>
      </c>
    </row>
    <row r="2003" spans="1:5" x14ac:dyDescent="0.3">
      <c r="A2003" s="15">
        <v>41656</v>
      </c>
      <c r="B2003" s="1">
        <v>1</v>
      </c>
      <c r="C2003" s="1">
        <v>0</v>
      </c>
      <c r="D2003" s="57">
        <f t="shared" si="67"/>
        <v>0</v>
      </c>
      <c r="E2003" s="1">
        <f t="shared" si="66"/>
        <v>2014</v>
      </c>
    </row>
    <row r="2004" spans="1:5" x14ac:dyDescent="0.3">
      <c r="A2004" s="15">
        <v>41655</v>
      </c>
      <c r="B2004" s="1">
        <v>1</v>
      </c>
      <c r="C2004" s="1">
        <v>0</v>
      </c>
      <c r="D2004" s="57">
        <f t="shared" si="67"/>
        <v>0</v>
      </c>
      <c r="E2004" s="1">
        <f t="shared" si="66"/>
        <v>2014</v>
      </c>
    </row>
    <row r="2005" spans="1:5" x14ac:dyDescent="0.3">
      <c r="A2005" s="15">
        <v>41654</v>
      </c>
      <c r="B2005" s="1">
        <v>1</v>
      </c>
      <c r="C2005" s="1">
        <v>0</v>
      </c>
      <c r="D2005" s="57">
        <f t="shared" si="67"/>
        <v>0</v>
      </c>
      <c r="E2005" s="1">
        <f t="shared" si="66"/>
        <v>2014</v>
      </c>
    </row>
    <row r="2006" spans="1:5" x14ac:dyDescent="0.3">
      <c r="A2006" s="15">
        <v>41653</v>
      </c>
      <c r="B2006" s="1">
        <v>1</v>
      </c>
      <c r="C2006" s="1">
        <v>0</v>
      </c>
      <c r="D2006" s="57">
        <f t="shared" si="67"/>
        <v>0</v>
      </c>
      <c r="E2006" s="1">
        <f t="shared" si="66"/>
        <v>2014</v>
      </c>
    </row>
    <row r="2007" spans="1:5" x14ac:dyDescent="0.3">
      <c r="A2007" s="15">
        <v>41652</v>
      </c>
      <c r="B2007" s="1">
        <v>1</v>
      </c>
      <c r="C2007" s="1">
        <v>0</v>
      </c>
      <c r="D2007" s="57">
        <f t="shared" si="67"/>
        <v>0</v>
      </c>
      <c r="E2007" s="1">
        <f t="shared" si="66"/>
        <v>2014</v>
      </c>
    </row>
    <row r="2008" spans="1:5" x14ac:dyDescent="0.3">
      <c r="A2008" s="15">
        <v>41649</v>
      </c>
      <c r="B2008" s="1">
        <v>1</v>
      </c>
      <c r="C2008" s="1">
        <v>0</v>
      </c>
      <c r="D2008" s="57">
        <f t="shared" si="67"/>
        <v>0</v>
      </c>
      <c r="E2008" s="1">
        <f t="shared" si="66"/>
        <v>2014</v>
      </c>
    </row>
    <row r="2009" spans="1:5" x14ac:dyDescent="0.3">
      <c r="A2009" s="15">
        <v>41648</v>
      </c>
      <c r="B2009" s="1">
        <v>1</v>
      </c>
      <c r="C2009" s="1">
        <v>0</v>
      </c>
      <c r="D2009" s="57">
        <f t="shared" si="67"/>
        <v>0</v>
      </c>
      <c r="E2009" s="1">
        <f t="shared" si="66"/>
        <v>2014</v>
      </c>
    </row>
    <row r="2010" spans="1:5" x14ac:dyDescent="0.3">
      <c r="A2010" s="15">
        <v>41647</v>
      </c>
      <c r="B2010" s="1">
        <v>1</v>
      </c>
      <c r="C2010" s="1">
        <v>0</v>
      </c>
      <c r="D2010" s="57">
        <f t="shared" si="67"/>
        <v>0</v>
      </c>
      <c r="E2010" s="1">
        <f t="shared" si="66"/>
        <v>2014</v>
      </c>
    </row>
    <row r="2011" spans="1:5" x14ac:dyDescent="0.3">
      <c r="A2011" s="15">
        <v>41646</v>
      </c>
      <c r="B2011" s="1">
        <v>1</v>
      </c>
      <c r="C2011" s="1">
        <v>0</v>
      </c>
      <c r="D2011" s="57">
        <f t="shared" si="67"/>
        <v>0</v>
      </c>
      <c r="E2011" s="1">
        <f t="shared" si="66"/>
        <v>2014</v>
      </c>
    </row>
    <row r="2012" spans="1:5" x14ac:dyDescent="0.3">
      <c r="A2012" s="15">
        <v>41645</v>
      </c>
      <c r="B2012" s="1">
        <v>1</v>
      </c>
      <c r="C2012" s="1">
        <v>0</v>
      </c>
      <c r="D2012" s="57">
        <f t="shared" si="67"/>
        <v>0</v>
      </c>
      <c r="E2012" s="1">
        <f t="shared" si="66"/>
        <v>2014</v>
      </c>
    </row>
    <row r="2013" spans="1:5" x14ac:dyDescent="0.3">
      <c r="A2013" s="15">
        <v>41642</v>
      </c>
      <c r="B2013" s="1">
        <v>1</v>
      </c>
      <c r="C2013" s="1">
        <v>0</v>
      </c>
      <c r="D2013" s="57">
        <f t="shared" si="67"/>
        <v>0</v>
      </c>
      <c r="E2013" s="1">
        <f t="shared" si="66"/>
        <v>2014</v>
      </c>
    </row>
    <row r="2014" spans="1:5" x14ac:dyDescent="0.3">
      <c r="A2014" s="15">
        <v>41641</v>
      </c>
      <c r="B2014" s="9">
        <v>1</v>
      </c>
      <c r="C2014" s="1">
        <v>0</v>
      </c>
      <c r="D2014" s="57">
        <f t="shared" si="67"/>
        <v>0</v>
      </c>
      <c r="E2014" s="1">
        <f t="shared" si="66"/>
        <v>2014</v>
      </c>
    </row>
  </sheetData>
  <autoFilter ref="A7:D2014" xr:uid="{C0020196-031A-4FF0-8ACA-3220ECD7B43F}"/>
  <hyperlinks>
    <hyperlink ref="B1" r:id="rId1" xr:uid="{5CCE3B65-E3F4-4E8A-83E4-9EE179A1AFCE}"/>
  </hyperlinks>
  <pageMargins left="0.7" right="0.7" top="0.75" bottom="0.75" header="0.3" footer="0.3"/>
  <customProperties>
    <customPr name="OrphanNamesChecke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CFAB3-70D7-4845-8DB2-E1997C6B6181}">
  <sheetPr>
    <tabColor theme="1"/>
  </sheetPr>
  <dimension ref="A1"/>
  <sheetViews>
    <sheetView workbookViewId="0"/>
  </sheetViews>
  <sheetFormatPr defaultRowHeight="14.4" x14ac:dyDescent="0.3"/>
  <sheetData/>
  <pageMargins left="0.7" right="0.7" top="0.75" bottom="0.75" header="0.3" footer="0.3"/>
  <customProperties>
    <customPr name="OrphanNamesChecke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96A46-415D-426C-ABC7-3F0BD0561E35}">
  <sheetPr>
    <tabColor theme="2" tint="-9.9978637043366805E-2"/>
  </sheetPr>
  <dimension ref="A2:F26"/>
  <sheetViews>
    <sheetView showGridLines="0" zoomScale="90" zoomScaleNormal="90" workbookViewId="0"/>
  </sheetViews>
  <sheetFormatPr defaultRowHeight="14.4" x14ac:dyDescent="0.3"/>
  <cols>
    <col min="1" max="1" width="16.5546875" customWidth="1"/>
    <col min="2" max="2" width="11.109375" customWidth="1"/>
    <col min="3" max="3" width="21" style="67" customWidth="1"/>
  </cols>
  <sheetData>
    <row r="2" spans="1:6" x14ac:dyDescent="0.3">
      <c r="A2" s="58" t="s">
        <v>82</v>
      </c>
      <c r="B2" s="59"/>
      <c r="C2" s="60"/>
    </row>
    <row r="3" spans="1:6" ht="15" thickBot="1" x14ac:dyDescent="0.35">
      <c r="A3" s="61"/>
      <c r="B3" s="61"/>
      <c r="C3" s="62"/>
    </row>
    <row r="4" spans="1:6" ht="15" thickBot="1" x14ac:dyDescent="0.35">
      <c r="A4" s="63" t="s">
        <v>83</v>
      </c>
      <c r="B4" s="64" t="s">
        <v>84</v>
      </c>
      <c r="C4" s="64" t="s">
        <v>85</v>
      </c>
      <c r="D4" s="65" t="s">
        <v>86</v>
      </c>
      <c r="E4" s="65"/>
    </row>
    <row r="5" spans="1:6" x14ac:dyDescent="0.3">
      <c r="A5" t="s">
        <v>87</v>
      </c>
      <c r="B5" s="66">
        <v>1.05</v>
      </c>
      <c r="C5" s="67" t="s">
        <v>88</v>
      </c>
      <c r="D5" s="65">
        <v>5</v>
      </c>
      <c r="E5" s="65" t="s">
        <v>89</v>
      </c>
      <c r="F5" s="65" t="s">
        <v>90</v>
      </c>
    </row>
    <row r="6" spans="1:6" x14ac:dyDescent="0.3">
      <c r="A6" t="s">
        <v>91</v>
      </c>
      <c r="B6" s="66">
        <v>2.0579999999999998</v>
      </c>
      <c r="C6" s="67" t="s">
        <v>88</v>
      </c>
      <c r="D6" s="65">
        <v>10</v>
      </c>
      <c r="E6" s="65" t="s">
        <v>92</v>
      </c>
    </row>
    <row r="7" spans="1:6" x14ac:dyDescent="0.3">
      <c r="A7" t="s">
        <v>93</v>
      </c>
      <c r="B7" s="66">
        <v>1.55</v>
      </c>
      <c r="C7" s="67" t="s">
        <v>88</v>
      </c>
      <c r="D7" s="65">
        <v>3</v>
      </c>
      <c r="E7" s="65" t="s">
        <v>94</v>
      </c>
    </row>
    <row r="8" spans="1:6" x14ac:dyDescent="0.3">
      <c r="A8" t="s">
        <v>95</v>
      </c>
      <c r="B8" s="66">
        <v>1.5989</v>
      </c>
      <c r="C8" s="67" t="s">
        <v>88</v>
      </c>
      <c r="D8" s="65">
        <v>10</v>
      </c>
      <c r="E8" s="65" t="s">
        <v>96</v>
      </c>
    </row>
    <row r="9" spans="1:6" x14ac:dyDescent="0.3">
      <c r="A9" t="s">
        <v>97</v>
      </c>
      <c r="B9" s="66">
        <v>1.1196999999999999</v>
      </c>
      <c r="C9" s="67" t="s">
        <v>88</v>
      </c>
      <c r="D9" s="65">
        <v>3</v>
      </c>
      <c r="E9" s="65" t="s">
        <v>98</v>
      </c>
    </row>
    <row r="10" spans="1:6" ht="15" thickBot="1" x14ac:dyDescent="0.35">
      <c r="A10" s="61" t="s">
        <v>99</v>
      </c>
      <c r="B10" s="68">
        <v>1</v>
      </c>
      <c r="C10" s="62" t="s">
        <v>88</v>
      </c>
      <c r="D10" s="65">
        <v>1</v>
      </c>
      <c r="E10" s="65" t="s">
        <v>100</v>
      </c>
    </row>
    <row r="11" spans="1:6" x14ac:dyDescent="0.3">
      <c r="B11" s="66"/>
      <c r="D11" s="65"/>
      <c r="E11" s="65"/>
    </row>
    <row r="12" spans="1:6" x14ac:dyDescent="0.3">
      <c r="A12" t="s">
        <v>101</v>
      </c>
      <c r="B12" s="66">
        <f>AVERAGE(B5:B10)</f>
        <v>1.3960999999999999</v>
      </c>
      <c r="D12" s="65">
        <f>AVERAGE(D5:D10)</f>
        <v>5.333333333333333</v>
      </c>
      <c r="E12" s="65"/>
    </row>
    <row r="16" spans="1:6" x14ac:dyDescent="0.3">
      <c r="A16" s="58" t="s">
        <v>102</v>
      </c>
      <c r="B16" s="59"/>
      <c r="C16" s="60"/>
    </row>
    <row r="18" spans="1:3" ht="15" thickBot="1" x14ac:dyDescent="0.35">
      <c r="A18" s="63" t="s">
        <v>83</v>
      </c>
      <c r="B18" s="64" t="s">
        <v>84</v>
      </c>
      <c r="C18" s="64" t="s">
        <v>85</v>
      </c>
    </row>
    <row r="19" spans="1:3" x14ac:dyDescent="0.3">
      <c r="A19" t="s">
        <v>103</v>
      </c>
      <c r="B19" s="66">
        <v>0.76</v>
      </c>
      <c r="C19" s="67" t="s">
        <v>88</v>
      </c>
    </row>
    <row r="20" spans="1:3" x14ac:dyDescent="0.3">
      <c r="A20" t="s">
        <v>104</v>
      </c>
      <c r="B20" s="66">
        <v>0.86499999999999999</v>
      </c>
      <c r="C20" s="67" t="s">
        <v>88</v>
      </c>
    </row>
    <row r="21" spans="1:3" x14ac:dyDescent="0.3">
      <c r="A21" t="s">
        <v>105</v>
      </c>
      <c r="B21" s="66">
        <v>0.81689999999999996</v>
      </c>
      <c r="C21" s="67" t="s">
        <v>88</v>
      </c>
    </row>
    <row r="22" spans="1:3" x14ac:dyDescent="0.3">
      <c r="A22" t="s">
        <v>106</v>
      </c>
      <c r="B22" s="66">
        <v>0.8</v>
      </c>
      <c r="C22" s="67" t="s">
        <v>88</v>
      </c>
    </row>
    <row r="23" spans="1:3" x14ac:dyDescent="0.3">
      <c r="A23" t="s">
        <v>107</v>
      </c>
      <c r="B23" s="66">
        <v>0.7651</v>
      </c>
      <c r="C23" s="67" t="s">
        <v>88</v>
      </c>
    </row>
    <row r="24" spans="1:3" ht="15" thickBot="1" x14ac:dyDescent="0.35">
      <c r="A24" s="61" t="s">
        <v>108</v>
      </c>
      <c r="B24" s="68">
        <v>0.73</v>
      </c>
      <c r="C24" s="62" t="s">
        <v>88</v>
      </c>
    </row>
    <row r="25" spans="1:3" x14ac:dyDescent="0.3">
      <c r="B25" s="66"/>
    </row>
    <row r="26" spans="1:3" x14ac:dyDescent="0.3">
      <c r="A26" t="s">
        <v>101</v>
      </c>
      <c r="B26" s="66">
        <f>AVERAGE(B19:B24)</f>
        <v>0.78949999999999998</v>
      </c>
    </row>
  </sheetData>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Options Granted</vt:lpstr>
      <vt:lpstr>Broker Warrant</vt:lpstr>
      <vt:lpstr>BoD Resolutions_Options</vt:lpstr>
      <vt:lpstr>Note 11 Check_Stock Options</vt:lpstr>
      <vt:lpstr>Note Check_Options Warrants</vt:lpstr>
      <vt:lpstr>Sources =&gt;</vt:lpstr>
      <vt:lpstr>CODE.CN_For Volatility</vt:lpstr>
      <vt:lpstr>PBC =&gt;</vt:lpstr>
      <vt:lpstr>Volatility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Azizova</dc:creator>
  <cp:lastModifiedBy>Greg H</cp:lastModifiedBy>
  <dcterms:created xsi:type="dcterms:W3CDTF">2022-04-15T23:49:58Z</dcterms:created>
  <dcterms:modified xsi:type="dcterms:W3CDTF">2026-09-15T06:24:57Z</dcterms:modified>
</cp:coreProperties>
</file>